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ta.ppa.sise/webdav/056b28603c6a305a935d4944acee75fe52c85140/48812030373/5ce08bc8-163e-401c-b61b-f65fc20f4a67/"/>
    </mc:Choice>
  </mc:AlternateContent>
  <xr:revisionPtr revIDLastSave="0" documentId="13_ncr:40000001_{79A82797-E7ED-4ECE-8F15-318382E88095}" xr6:coauthVersionLast="47" xr6:coauthVersionMax="47" xr10:uidLastSave="{00000000-0000-0000-0000-000000000000}"/>
  <bookViews>
    <workbookView xWindow="-108" yWindow="-108" windowWidth="23256" windowHeight="12456" xr2:uid="{2E31D5A4-106C-4C88-937B-F2DC328EDC5F}"/>
  </bookViews>
  <sheets>
    <sheet name="PPA 2026 EA" sheetId="1" r:id="rId1"/>
    <sheet name="Kululimiidid" sheetId="3" state="hidden" r:id="rId2"/>
  </sheets>
  <definedNames>
    <definedName name="_xlnm._FilterDatabase" localSheetId="1" hidden="1">Kululimiidid!$A$4:$AD$17</definedName>
    <definedName name="_xlnm._FilterDatabase" localSheetId="0" hidden="1">'PPA 2026 EA'!$A$5:$I$292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7" i="1" l="1"/>
  <c r="I295" i="1" s="1"/>
  <c r="I299" i="1" l="1"/>
  <c r="I302" i="1"/>
  <c r="I301" i="1"/>
  <c r="I296" i="1"/>
  <c r="I298" i="1"/>
  <c r="I300" i="1" l="1"/>
  <c r="I294" i="1" s="1"/>
  <c r="Y17" i="3" l="1"/>
  <c r="Z17" i="3" s="1"/>
  <c r="Y16" i="3"/>
  <c r="Z16" i="3" s="1"/>
  <c r="Y15" i="3"/>
  <c r="Z15" i="3" s="1"/>
  <c r="Y14" i="3"/>
  <c r="Z14" i="3" s="1"/>
  <c r="Y13" i="3"/>
  <c r="Z13" i="3" s="1"/>
  <c r="Y12" i="3"/>
  <c r="Z12" i="3" s="1"/>
  <c r="Y10" i="3"/>
  <c r="Z10" i="3" s="1"/>
  <c r="Y8" i="3"/>
  <c r="Z8" i="3" s="1"/>
  <c r="Y7" i="3"/>
  <c r="Z7" i="3" s="1"/>
  <c r="Y6" i="3"/>
  <c r="Z6" i="3" s="1"/>
  <c r="Y5" i="3"/>
  <c r="Z5" i="3" s="1"/>
  <c r="Y9" i="3" l="1"/>
  <c r="Z9" i="3" s="1"/>
  <c r="Y11" i="3" l="1"/>
  <c r="Z11" i="3" s="1"/>
</calcChain>
</file>

<file path=xl/sharedStrings.xml><?xml version="1.0" encoding="utf-8"?>
<sst xmlns="http://schemas.openxmlformats.org/spreadsheetml/2006/main" count="1150" uniqueCount="371">
  <si>
    <t>KOKKU</t>
  </si>
  <si>
    <t>Str. üksus</t>
  </si>
  <si>
    <t>Teenuse nimetus</t>
  </si>
  <si>
    <t>Eelarve liik</t>
  </si>
  <si>
    <t>Eelarve konto</t>
  </si>
  <si>
    <t>Konto kirjeldus</t>
  </si>
  <si>
    <t>Objekti kood</t>
  </si>
  <si>
    <t>Projekti kood</t>
  </si>
  <si>
    <t>Projekti nimetus</t>
  </si>
  <si>
    <t>Tegevusala</t>
  </si>
  <si>
    <t>ANB</t>
  </si>
  <si>
    <t>Analüüsiteenus</t>
  </si>
  <si>
    <t>IN002000</t>
  </si>
  <si>
    <t>03100</t>
  </si>
  <si>
    <t>Uurimis- ja arendustööd</t>
  </si>
  <si>
    <t>Trükised ja muud teavikud</t>
  </si>
  <si>
    <t>ESB</t>
  </si>
  <si>
    <t>Ennetuse teenus</t>
  </si>
  <si>
    <t>Isikute kinnipidamise teenus</t>
  </si>
  <si>
    <t>Toiduained ja toitlustusteenused</t>
  </si>
  <si>
    <t>Isikute otsimise teenus</t>
  </si>
  <si>
    <t>Kogukonnaga seotud süütegude lahendamise teenus</t>
  </si>
  <si>
    <t>Postiteenused</t>
  </si>
  <si>
    <t>IKT kulud</t>
  </si>
  <si>
    <t>Pangateenused</t>
  </si>
  <si>
    <t>Majandusinventari remont ja hooldus</t>
  </si>
  <si>
    <t>alkoholijoobe ekspertiisid</t>
  </si>
  <si>
    <t>narkojoobe ekspertiisid</t>
  </si>
  <si>
    <t>Kriminalistika teenus</t>
  </si>
  <si>
    <t>Liiklusjärelevalve teenus</t>
  </si>
  <si>
    <t>Piirkondliku politseitöö teenus</t>
  </si>
  <si>
    <t>Muud administreerimiskulud</t>
  </si>
  <si>
    <t>S70-YLD-DSA</t>
  </si>
  <si>
    <t>Raskete peitkuritegude avastamise teenus</t>
  </si>
  <si>
    <t>S70-YLD-KRIMTEAVE-I</t>
  </si>
  <si>
    <t>IKT kulud (KAIRI)</t>
  </si>
  <si>
    <t>IKT kulud (küber)</t>
  </si>
  <si>
    <t>Lühiajalised lähetused</t>
  </si>
  <si>
    <t>Tõlketeenused</t>
  </si>
  <si>
    <t xml:space="preserve">Tegevus- ja relvalubade väljaandmise teenus </t>
  </si>
  <si>
    <t>Muud mitmesugused majanduskulud (relvahüvitised)</t>
  </si>
  <si>
    <t>Vabatahtlike kaasamise teenus</t>
  </si>
  <si>
    <t>Avaliku korra ja julgeoleku kulud (vabatahtlike kulud)</t>
  </si>
  <si>
    <t>S70-RK-APKULUD</t>
  </si>
  <si>
    <t>SE000031</t>
  </si>
  <si>
    <t>ISB</t>
  </si>
  <si>
    <t>Isikut tõendavate dokumentide tootmise teenus</t>
  </si>
  <si>
    <t>SE100005</t>
  </si>
  <si>
    <t>S70-YLD-ITD</t>
  </si>
  <si>
    <t>Juriidilised teenused</t>
  </si>
  <si>
    <t>Arvestus- ja auditeerimisteenused</t>
  </si>
  <si>
    <t>Info- ja PR teenused (sh auditeerimine)</t>
  </si>
  <si>
    <t>Isikut tõendavate dokumentide väljaandmise teenus</t>
  </si>
  <si>
    <t>Bürootarbed</t>
  </si>
  <si>
    <t>S70-YLD-EAS-ARIPLAAN</t>
  </si>
  <si>
    <t>Rahvusvahelise kaitse määratlemise teenus</t>
  </si>
  <si>
    <t>Isikutuvastuse teenus</t>
  </si>
  <si>
    <t>S70-IN-ABIS-K</t>
  </si>
  <si>
    <t>Teeninduskorralduse teenus</t>
  </si>
  <si>
    <t>Viisateenus</t>
  </si>
  <si>
    <t>Õigusliku staatuse määratlemise teenus</t>
  </si>
  <si>
    <t>Kommunikatsiooni teenus</t>
  </si>
  <si>
    <t>S70-YLD-AASTAPAEV</t>
  </si>
  <si>
    <t>Külaliste esindus ja vastuvõtukulud (va kingitused)</t>
  </si>
  <si>
    <t>Kingitused ja auhinnad (va oma töötajatele)</t>
  </si>
  <si>
    <t>S70-YLD-RADAR</t>
  </si>
  <si>
    <t>LB</t>
  </si>
  <si>
    <t>Kinnisvara teenus</t>
  </si>
  <si>
    <t>IN004000</t>
  </si>
  <si>
    <t>IN005000</t>
  </si>
  <si>
    <t>Kinnistute, hoonete ja ruumide majandamiskulud</t>
  </si>
  <si>
    <t>SE000028</t>
  </si>
  <si>
    <t>RKAS</t>
  </si>
  <si>
    <t>Rajatiste majandamiskulud</t>
  </si>
  <si>
    <t>IN003000</t>
  </si>
  <si>
    <t>S70-IN-ELSÕIDUK</t>
  </si>
  <si>
    <t>S70-IN-MS-RSOIDUK</t>
  </si>
  <si>
    <t>Inventari majandamiskulud</t>
  </si>
  <si>
    <t>Maismaasõidukite kütus</t>
  </si>
  <si>
    <t>Kütus elektriautodele</t>
  </si>
  <si>
    <t>Korrashoiu- ja remondimaterjalid</t>
  </si>
  <si>
    <t>Remont ja hooldus</t>
  </si>
  <si>
    <t>Kindlustus</t>
  </si>
  <si>
    <t>Maismaasõidukite rent</t>
  </si>
  <si>
    <t>GPS seire ja broneerimissüsteemi kulud</t>
  </si>
  <si>
    <t>S70-YLD-SUURYRITUS</t>
  </si>
  <si>
    <t>Muud administreerimiskulud (joogivesi, ühekordsed nõud)</t>
  </si>
  <si>
    <t>Kaardid</t>
  </si>
  <si>
    <t>Fototarbed, fotod</t>
  </si>
  <si>
    <t>Sideteenused</t>
  </si>
  <si>
    <t>Varude ja registrite haldamisteenused</t>
  </si>
  <si>
    <t>Varahaldusteenus</t>
  </si>
  <si>
    <t>Tr. lühiajaline rent</t>
  </si>
  <si>
    <t>Taksokulud</t>
  </si>
  <si>
    <t>Ühistranspordi kasutamise kulud</t>
  </si>
  <si>
    <t>Surnute transport</t>
  </si>
  <si>
    <t>Pukseerimisteenus</t>
  </si>
  <si>
    <t>Vormiriietus</t>
  </si>
  <si>
    <t>Eririietus (va kaitsevestid)</t>
  </si>
  <si>
    <t>PB</t>
  </si>
  <si>
    <t>Koolitusteenus</t>
  </si>
  <si>
    <t>Patrullitöö teenus</t>
  </si>
  <si>
    <t>Migratsioonijärelevalve teenus</t>
  </si>
  <si>
    <t>Piiri valvamise teenus</t>
  </si>
  <si>
    <t>SAR teenus</t>
  </si>
  <si>
    <t>S70-L-KIIRREAG</t>
  </si>
  <si>
    <t>Eriüksuse ja kiirreageerimise teenus</t>
  </si>
  <si>
    <t>S70-YLD-PAGULASED-05</t>
  </si>
  <si>
    <t>Asutuse valmiduse korraldamise teenus</t>
  </si>
  <si>
    <t>Turvataktikalise eriettevalmistamise teenus</t>
  </si>
  <si>
    <t>Veesõidukite teenus</t>
  </si>
  <si>
    <t>Õhusõidukite teenus</t>
  </si>
  <si>
    <t>Koerateenistuse teenus</t>
  </si>
  <si>
    <t>Tõlketeenus</t>
  </si>
  <si>
    <t>Seiretehnika teenus</t>
  </si>
  <si>
    <t>EL koostöö teenus</t>
  </si>
  <si>
    <t>Juhtimisteenus</t>
  </si>
  <si>
    <t>Töökeskkonna teenus</t>
  </si>
  <si>
    <t>Siseauditi teenus</t>
  </si>
  <si>
    <t>Personaliarvestuse teenus</t>
  </si>
  <si>
    <t>Õppetoetused (stipendium)</t>
  </si>
  <si>
    <t>Õppevahendite ja koolituse kulud (kolmandate isikute koolitus)</t>
  </si>
  <si>
    <t>Muud ülekanded (EPSL)</t>
  </si>
  <si>
    <t>Muud mitmesugused majanduskulud (MARAC)</t>
  </si>
  <si>
    <t>Personali teenused (personaliotsingu kulud)</t>
  </si>
  <si>
    <t>PVO</t>
  </si>
  <si>
    <t>S70-MO-SOOMUK-I</t>
  </si>
  <si>
    <t>S70-YLD-KAITSELIIT</t>
  </si>
  <si>
    <t>Lõhkeained (laskemoon, pürotehnika)</t>
  </si>
  <si>
    <t>S70-MO-SOOMUK-K</t>
  </si>
  <si>
    <t>S70-MO-STAABIBUSS-K</t>
  </si>
  <si>
    <t>S70-MO-VARUSTUS-K</t>
  </si>
  <si>
    <t>S70-MO-VEEKAHUR-K</t>
  </si>
  <si>
    <t>S70-SMARTEC-K</t>
  </si>
  <si>
    <t>S70-IN-PIIR-EST-RU-K</t>
  </si>
  <si>
    <t>Piirikontrolli teostamise teenus</t>
  </si>
  <si>
    <t>Muud erivahendid ja materjalid (passikontrolliseadmed)</t>
  </si>
  <si>
    <t>S70-IN-SEIRE-IN004000</t>
  </si>
  <si>
    <t>Töömasinate ja seadmete majandamiskulud</t>
  </si>
  <si>
    <t>Maksud, lõivud, trahvid (tegevuskulud)</t>
  </si>
  <si>
    <t xml:space="preserve">S70-YLD-VO15-K </t>
  </si>
  <si>
    <t xml:space="preserve">S70-IN-OSH-V </t>
  </si>
  <si>
    <t>RKB</t>
  </si>
  <si>
    <t>SE000003</t>
  </si>
  <si>
    <t>Lühiajalised lähetused (välis)</t>
  </si>
  <si>
    <t>Relvastuse ja erivahendite teenus</t>
  </si>
  <si>
    <t>SAB</t>
  </si>
  <si>
    <t>STRAB</t>
  </si>
  <si>
    <t>Investeeringud</t>
  </si>
  <si>
    <t>S70-YLD-STRAT</t>
  </si>
  <si>
    <t>THB</t>
  </si>
  <si>
    <t>VORB</t>
  </si>
  <si>
    <t>Enesekaitse- ja erivahendid</t>
  </si>
  <si>
    <t>S70-YLD-KARIS</t>
  </si>
  <si>
    <t>S70-YLD-REOSTUSOPPUS</t>
  </si>
  <si>
    <t>Reostustõrje kulumaterjalid</t>
  </si>
  <si>
    <t>Fototarbed, fotod (vormikaamerad)</t>
  </si>
  <si>
    <t>Püstolid, kabuurid, tarvikud (relvastus)</t>
  </si>
  <si>
    <t>S70-YLD-MEREOPPUS</t>
  </si>
  <si>
    <t>Spordikulud</t>
  </si>
  <si>
    <t>Inventari majandamiskulud (sport)</t>
  </si>
  <si>
    <t>S70-TEADUS-DROONID-K</t>
  </si>
  <si>
    <t>S70-IN-VSH</t>
  </si>
  <si>
    <t>ÕB</t>
  </si>
  <si>
    <t>Muud tegevuskulud (kahjutasud)</t>
  </si>
  <si>
    <t>EA konto</t>
  </si>
  <si>
    <t>ADM</t>
  </si>
  <si>
    <t>juhtimisteenus</t>
  </si>
  <si>
    <t>KS70899999</t>
  </si>
  <si>
    <t>Kuluelement</t>
  </si>
  <si>
    <t>vabatahtlike kaasamise teenus</t>
  </si>
  <si>
    <t>koerateenistuse teenus</t>
  </si>
  <si>
    <t>KB</t>
  </si>
  <si>
    <t>kommunikatsiooni teenus</t>
  </si>
  <si>
    <t>KKP</t>
  </si>
  <si>
    <t>KS70299999</t>
  </si>
  <si>
    <t>KS70499999</t>
  </si>
  <si>
    <t>KS70699999</t>
  </si>
  <si>
    <t>KS70599999</t>
  </si>
  <si>
    <t>Kriminaalbüroo</t>
  </si>
  <si>
    <t>Teabebüroo</t>
  </si>
  <si>
    <t>KS70799999</t>
  </si>
  <si>
    <t>KS70711000</t>
  </si>
  <si>
    <t>KS70722100</t>
  </si>
  <si>
    <t>KS70733000</t>
  </si>
  <si>
    <t>KS70722200</t>
  </si>
  <si>
    <t>KS70722300</t>
  </si>
  <si>
    <t>KS70722500</t>
  </si>
  <si>
    <t>KS70722700</t>
  </si>
  <si>
    <t xml:space="preserve">Kululimiidid </t>
  </si>
  <si>
    <t>KS70199999</t>
  </si>
  <si>
    <t>KS70399999</t>
  </si>
  <si>
    <t>str. üksus</t>
  </si>
  <si>
    <t>Teenus</t>
  </si>
  <si>
    <t>Fund+objektikood</t>
  </si>
  <si>
    <t>Kesk/ARO</t>
  </si>
  <si>
    <t>PÕHJA KOKKU</t>
  </si>
  <si>
    <t>LÕUNA KOKKU</t>
  </si>
  <si>
    <t>IDA KOKKU</t>
  </si>
  <si>
    <t>LÄÄNE KOKKU</t>
  </si>
  <si>
    <t>Lääne detailsemalt jaotamata</t>
  </si>
  <si>
    <t>Kärdla</t>
  </si>
  <si>
    <t>Kuressaare</t>
  </si>
  <si>
    <t>Haapsalu</t>
  </si>
  <si>
    <t>Kesk-Eesti</t>
  </si>
  <si>
    <t>Pärnu</t>
  </si>
  <si>
    <t>Kontroll</t>
  </si>
  <si>
    <t>isikute kinnipidamise teenus</t>
  </si>
  <si>
    <t>Kinnipeetavate toitlustus</t>
  </si>
  <si>
    <t>kogukonnaga seotud süütegude lahendamise teenus</t>
  </si>
  <si>
    <t>Abipolitseinikud</t>
  </si>
  <si>
    <t>Esinduskulud (vastuvõtukulud, üritused)</t>
  </si>
  <si>
    <t xml:space="preserve">Kingitused </t>
  </si>
  <si>
    <t>Info ja PR kulud (töökoosolekud)</t>
  </si>
  <si>
    <t>Inventar</t>
  </si>
  <si>
    <t>Sidekulud</t>
  </si>
  <si>
    <t>Siselähetus</t>
  </si>
  <si>
    <t>Muud mitmesugused maj.kulud</t>
  </si>
  <si>
    <t>Teenistuskoerte ülalpidamine</t>
  </si>
  <si>
    <t>Maismaasõidukite parkimiskulud</t>
  </si>
  <si>
    <t>Jälitaja sõiduautode soetamine</t>
  </si>
  <si>
    <t>Elektriauto seotus</t>
  </si>
  <si>
    <t>Inventari remondi- ja hooldusteenused</t>
  </si>
  <si>
    <t>S70-YLD-ALIS-I</t>
  </si>
  <si>
    <t>Meditsiinikulud ja hügieenikulud</t>
  </si>
  <si>
    <t>S70-IN-VATE</t>
  </si>
  <si>
    <t>Töömasinate ja seadmete tarvikud</t>
  </si>
  <si>
    <t>Töömasinate remont ja hooldus (garaažide abiseadmed)</t>
  </si>
  <si>
    <t>Lisavarustuse ja eriseadmete kulud</t>
  </si>
  <si>
    <t>Vooditarvikud</t>
  </si>
  <si>
    <t>ALISe juhtimislaua parendamine</t>
  </si>
  <si>
    <t>DSA määruse rakendamine</t>
  </si>
  <si>
    <t>Krim. teaba analüüsimooduli arendamise investeering</t>
  </si>
  <si>
    <t>Art 600 baaseelarve põhivara</t>
  </si>
  <si>
    <t>Vabatahtlike kaasamise kulud</t>
  </si>
  <si>
    <t>ITD kulud</t>
  </si>
  <si>
    <t>E-residentsuse äriplaani tegevuste elluviimine</t>
  </si>
  <si>
    <t xml:space="preserve">S70-YLD-ERESLISA </t>
  </si>
  <si>
    <t>ESI eelarve 3 lisamenetleja kuludeks</t>
  </si>
  <si>
    <t>ABIS (automaatse biomeetrilise identifitseerimissüsteemi) loomise ja rakendamisega seotud kulud</t>
  </si>
  <si>
    <t>PPA aastapäevaga seotud kulud</t>
  </si>
  <si>
    <t>Lipud, vimplid, muu sümboolika</t>
  </si>
  <si>
    <t>Ajakirja RADAR väljaandmisega seotud kulud</t>
  </si>
  <si>
    <t>Ballistilise kaitsega sõidukite soetamine</t>
  </si>
  <si>
    <t>Masside ohjamiseks varustuse soetamine</t>
  </si>
  <si>
    <t>S70-DROONITORJE-K</t>
  </si>
  <si>
    <t>Droonitõrje seadmete kulu</t>
  </si>
  <si>
    <t>Ballistilise kaitsega sõidukite kulud</t>
  </si>
  <si>
    <t>Staabi- ja kriisijuhtimise bussi kulud</t>
  </si>
  <si>
    <t>Veekahurite kulud</t>
  </si>
  <si>
    <t>S70-RK-KAUGSEIRE-K</t>
  </si>
  <si>
    <t>S70-RK-MO-INSTRUKT-K</t>
  </si>
  <si>
    <t>Eriettevalmistuse instruktorite kulud</t>
  </si>
  <si>
    <t>S70-RK-MO-VALJAOPE</t>
  </si>
  <si>
    <t>Massiohje väljaõppe kulud</t>
  </si>
  <si>
    <t>S70-RK-RIIDEVARUSTUS</t>
  </si>
  <si>
    <t>Kiirreageerijate riidevarustuse kulud</t>
  </si>
  <si>
    <t>S70-RK-TAKTMED-K</t>
  </si>
  <si>
    <t>Taktikalise meditsiini kulud</t>
  </si>
  <si>
    <t>Smartec kaamerate kulud</t>
  </si>
  <si>
    <t>KL ja PPA koostööga seotud kulud</t>
  </si>
  <si>
    <t>Transpordi teenus</t>
  </si>
  <si>
    <t>Isikl. sõiduvah. kasutamine</t>
  </si>
  <si>
    <t>Maismaasõidukite muud kulud - pukseerimine, trahvid, rehvide hoiust</t>
  </si>
  <si>
    <t>Töökoha teenus</t>
  </si>
  <si>
    <t>Riikliku reklaami kulud</t>
  </si>
  <si>
    <t>Suurüritustega seotud kulud (maastikuotsingud jms)</t>
  </si>
  <si>
    <t xml:space="preserve">Varustuse tellimiskeskus </t>
  </si>
  <si>
    <t>Pagulastega seotud lisakulud</t>
  </si>
  <si>
    <t>Kiirreageerimise võimekuse tõstmise kulud</t>
  </si>
  <si>
    <t>PHB</t>
  </si>
  <si>
    <t>Eesti-Vene piiri ehitus (kulud)</t>
  </si>
  <si>
    <t>Seiresüsteemide kap remont</t>
  </si>
  <si>
    <t>Õhusõidukite hooldus, investeeringud</t>
  </si>
  <si>
    <t>Lennuvõimekuse arendamise maj.kulud</t>
  </si>
  <si>
    <t>Strateegia tööplaanidega seotud kulud</t>
  </si>
  <si>
    <t>Infohalduse teenus</t>
  </si>
  <si>
    <t>Teabe kaitse korraldamise teenus</t>
  </si>
  <si>
    <t>Julgestusteenus</t>
  </si>
  <si>
    <t>President Karise kaitsjate majutuskulud</t>
  </si>
  <si>
    <t>S70-IN-LJV-KAALUD</t>
  </si>
  <si>
    <t>Kaalukomplektide soetamine</t>
  </si>
  <si>
    <t>Muud eri- ja vormiriietusega seotud kulu</t>
  </si>
  <si>
    <t>Reostustõrje õppusega seotud kulud</t>
  </si>
  <si>
    <t>Mereõppustega seotud kulud</t>
  </si>
  <si>
    <t>S70-OSD-MULTIROT-I</t>
  </si>
  <si>
    <t>Multirootordroonide asendamine ja kulud</t>
  </si>
  <si>
    <t>Drooniprojekti kulud</t>
  </si>
  <si>
    <t>Veesõidukite investeeringud</t>
  </si>
  <si>
    <t>Õigusteenus</t>
  </si>
  <si>
    <t>töökoha teenus</t>
  </si>
  <si>
    <t>Muud erivahendid ja materjalid</t>
  </si>
  <si>
    <t>Kolmandatatele isikutele hüvitatud kulud (kõnekaardid)</t>
  </si>
  <si>
    <t>Lühiajalised lähetused (konvoeerimine)</t>
  </si>
  <si>
    <t>Juriidilised teenused (kohtutäiturite tasud)</t>
  </si>
  <si>
    <t>Muud mitmesugused majanduskulud (ESB reserv)</t>
  </si>
  <si>
    <t>Eriotstarbelised seadm, liiklusjärelvalve</t>
  </si>
  <si>
    <t>Alkoholijoobe ekspertiisid</t>
  </si>
  <si>
    <t>Narkojoobe ekspertiisid</t>
  </si>
  <si>
    <t>Kemikaalid (kriminalistika vahendid)</t>
  </si>
  <si>
    <t>Muud ülekanded</t>
  </si>
  <si>
    <t>Eri- ja vormiriietus</t>
  </si>
  <si>
    <t>Inventari majandamiskulud (rent)</t>
  </si>
  <si>
    <t>Muud mitmesugused majanduskulud</t>
  </si>
  <si>
    <t>Pangateenused (LTR - autentimistasud)</t>
  </si>
  <si>
    <t>Kommunikatsiooni-, kultuuri- ja vaba aja sisustamise kulud</t>
  </si>
  <si>
    <t>Maksud, lõivud, trahvid (maamaks, loodusressurside tasu)</t>
  </si>
  <si>
    <t>Akrediteerimiskulud</t>
  </si>
  <si>
    <t>Muud mitmesugused majanduskulud (3% reserv)</t>
  </si>
  <si>
    <t>Muud administreerimiskulud (pakkematerjal)</t>
  </si>
  <si>
    <t>Muud administreerimiskulud (vara hävitamine)</t>
  </si>
  <si>
    <t>Koolituskulud (sh koolituslähetus)</t>
  </si>
  <si>
    <t>Kingitused ja auhinnad (tänukirjad, teenetemärgid)</t>
  </si>
  <si>
    <t>Muud ülekanded (liikmemaksud)</t>
  </si>
  <si>
    <t>Pikaajalised lähetused</t>
  </si>
  <si>
    <t>Kingitused ja auhinnad (väliskülalised)</t>
  </si>
  <si>
    <t>Lühiajalised lähetused (sise)</t>
  </si>
  <si>
    <t>Muud mitmesugused majanduskulud (juhtidele)</t>
  </si>
  <si>
    <t>Bürootarbed (arhiivitarvikud)</t>
  </si>
  <si>
    <t>Info- ja PR teenused</t>
  </si>
  <si>
    <t>Koerad ja koerte tarbed</t>
  </si>
  <si>
    <t>Fototarbed, fotod (fototehnika)</t>
  </si>
  <si>
    <t>Konvoeeritavate transpordikulud</t>
  </si>
  <si>
    <t>2026. aasta riigieelarve seadus</t>
  </si>
  <si>
    <t>Majandamiskulud kokku</t>
  </si>
  <si>
    <t xml:space="preserve">Rahvusvaheline kahe- ja mitmepoolse koostöö teenus </t>
  </si>
  <si>
    <t>PPA</t>
  </si>
  <si>
    <t>sh majandamiskulud</t>
  </si>
  <si>
    <t>sh toetused</t>
  </si>
  <si>
    <t>sh investeeringud</t>
  </si>
  <si>
    <t>sh 6010 ja 608 kontod</t>
  </si>
  <si>
    <t>Politsei- ja Piirivalveameti peadirektori korraldus:</t>
  </si>
  <si>
    <t>"2026. aasta teenuste eelarve kinnitamine"</t>
  </si>
  <si>
    <t>Lisa. 1</t>
  </si>
  <si>
    <t>PPA 2026 teenuspõhine eelarve (va personalikulud)</t>
  </si>
  <si>
    <t>IKT kulud (xLaw)</t>
  </si>
  <si>
    <t>Info- ja PR teenused (messide jm osavõtumaksud)</t>
  </si>
  <si>
    <t>Muud mitmesugused majanduskulud (tuukritööd)</t>
  </si>
  <si>
    <t>Muud mitmesugused majanduskulud (reserv)</t>
  </si>
  <si>
    <t>Muud mitmesugused majanduskulud (PVO reserv 3%)</t>
  </si>
  <si>
    <t>Muud mitmesugused majanduskulud (lukkude avamised jms)</t>
  </si>
  <si>
    <t>Muud mitmesugused majanduskulud (ekspertiisid)</t>
  </si>
  <si>
    <t>Muud mitmesugused majanduskulud (piirkonnapolitseinike arvu suurendamine)</t>
  </si>
  <si>
    <t>Enesekaitse- ja erivahendid (sh kaitsevestid)</t>
  </si>
  <si>
    <t>Enesekaitse- ja erivahendid (massiohjevarustus)</t>
  </si>
  <si>
    <t>Enesekaitse- ja erivahendid (modulaarvest)</t>
  </si>
  <si>
    <t>Inventari majandamiskulud (laborikappide hooldus)</t>
  </si>
  <si>
    <t>Maismaasõidukite rent ja transporditeenused (sularahavedu)</t>
  </si>
  <si>
    <t>Välislähetuse majutuskulud (väljasaatmine)</t>
  </si>
  <si>
    <t>Muud ülekanded (IPA toetused)</t>
  </si>
  <si>
    <t>Õhusõidukite kütus</t>
  </si>
  <si>
    <t>Muud veesõidukite majandamiskulud</t>
  </si>
  <si>
    <t>Veesõidukite remont ja hooldus</t>
  </si>
  <si>
    <t>Külaliste esindus ja vastuvõtukulud (va kingitused) (välis)</t>
  </si>
  <si>
    <t>Külaliste esindus ja vastuvõtukulud (va kingitused) (õppustega seotud kulud)</t>
  </si>
  <si>
    <t>Maismaasõidukite rent (kolimine)</t>
  </si>
  <si>
    <t>Õhusõidukite kindlustus</t>
  </si>
  <si>
    <t>Muud õhusõidukite majandamiskulud</t>
  </si>
  <si>
    <t>Õhusõidukite remont ja hooldus</t>
  </si>
  <si>
    <t>2026 eelarve kokku</t>
  </si>
  <si>
    <t>IKT kulud (mobiilid)</t>
  </si>
  <si>
    <t>Inventari remondi- ja hooldusteenused (patareid ja akud)</t>
  </si>
  <si>
    <t xml:space="preserve">Eririietus </t>
  </si>
  <si>
    <t>Tööriietus</t>
  </si>
  <si>
    <t>Inventari majandamiskulud (veeseadmete rent)</t>
  </si>
  <si>
    <t>Muud administreerimiskulud (piirkonnapolitseinike arvu suurendamine)</t>
  </si>
  <si>
    <t>Õhusõidukite remont ja hooldus (droonide majandamiskulud)</t>
  </si>
  <si>
    <t>Püstolid, kabuurid, tarvikud (relvastus) (lasketiiru treeningvahendid)</t>
  </si>
  <si>
    <t>Toiduained ja toitlustusteenused (suurüritustel toitlustamine sh planeerimata sündmuste toidupakid, PPA teenustujad jm kaasuvad isikud)</t>
  </si>
  <si>
    <t>Toiduained ja toitlustusteenused (otsingud, kannatanud, varjupaigataotlejad jms)</t>
  </si>
  <si>
    <t>Pangateenused (relvaseadus)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</si>
</sst>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6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Display"/>
      <family val="2"/>
      <charset val="186"/>
      <scheme val="major"/>
    </font>
    <font>
      <sz val="11"/>
      <color theme="1"/>
      <name val="Aptos Display"/>
      <family val="2"/>
      <charset val="186"/>
      <scheme val="major"/>
    </font>
    <font>
      <sz val="12"/>
      <color theme="1"/>
      <name val="Times New Roman"/>
      <family val="2"/>
      <charset val="186"/>
    </font>
    <font>
      <b/>
      <sz val="10"/>
      <color theme="1"/>
      <name val="Aptos Display"/>
      <family val="2"/>
      <charset val="186"/>
      <scheme val="major"/>
    </font>
    <font>
      <sz val="11"/>
      <name val="Aptos Display"/>
      <family val="2"/>
      <charset val="186"/>
      <scheme val="major"/>
    </font>
    <font>
      <sz val="10"/>
      <color rgb="FF000000"/>
      <name val="Arial"/>
      <family val="2"/>
      <charset val="186"/>
    </font>
    <font>
      <b/>
      <sz val="14"/>
      <color theme="1"/>
      <name val="Aptos Display"/>
      <family val="1"/>
      <charset val="186"/>
      <scheme val="major"/>
    </font>
    <font>
      <sz val="11"/>
      <color theme="1"/>
      <name val="Aptos Display"/>
      <family val="1"/>
      <charset val="186"/>
      <scheme val="major"/>
    </font>
    <font>
      <b/>
      <i/>
      <sz val="10"/>
      <color theme="0" tint="-0.34998626667073579"/>
      <name val="Aptos Narrow"/>
      <family val="2"/>
      <charset val="186"/>
      <scheme val="minor"/>
    </font>
    <font>
      <b/>
      <sz val="10"/>
      <color theme="1"/>
      <name val="Aptos Display"/>
      <family val="1"/>
      <charset val="186"/>
      <scheme val="major"/>
    </font>
    <font>
      <i/>
      <sz val="11"/>
      <color theme="0" tint="-0.34998626667073579"/>
      <name val="Aptos Narrow"/>
      <family val="2"/>
      <charset val="186"/>
      <scheme val="minor"/>
    </font>
    <font>
      <b/>
      <i/>
      <sz val="10"/>
      <color theme="0" tint="-0.34998626667073579"/>
      <name val="Aptos Display"/>
      <family val="1"/>
      <charset val="186"/>
      <scheme val="major"/>
    </font>
    <font>
      <b/>
      <sz val="11"/>
      <color theme="1"/>
      <name val="Aptos Display"/>
      <family val="1"/>
      <charset val="186"/>
      <scheme val="major"/>
    </font>
    <font>
      <b/>
      <sz val="11"/>
      <color theme="1"/>
      <name val="Clibri light"/>
      <charset val="186"/>
    </font>
    <font>
      <sz val="11"/>
      <color theme="1"/>
      <name val="Clibri light"/>
      <charset val="186"/>
    </font>
    <font>
      <b/>
      <sz val="11"/>
      <name val="Clibri light"/>
      <charset val="186"/>
    </font>
    <font>
      <sz val="11"/>
      <name val="Clibri light"/>
      <charset val="186"/>
    </font>
    <font>
      <sz val="11"/>
      <color theme="1"/>
      <name val="Aptos Display"/>
      <family val="2"/>
      <scheme val="major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1"/>
      <name val="Aptos Narrow"/>
      <family val="2"/>
      <charset val="186"/>
      <scheme val="minor"/>
    </font>
    <font>
      <i/>
      <sz val="11"/>
      <color theme="1"/>
      <name val="Clibri light"/>
      <charset val="186"/>
    </font>
    <font>
      <i/>
      <sz val="11"/>
      <color theme="1"/>
      <name val="Aptos Narrow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B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1" fillId="0" borderId="0"/>
    <xf numFmtId="0" fontId="22" fillId="0" borderId="0"/>
  </cellStyleXfs>
  <cellXfs count="87">
    <xf numFmtId="0" fontId="0" fillId="0" borderId="0" xfId="0"/>
    <xf numFmtId="0" fontId="0" fillId="0" borderId="0" xfId="0" applyAlignment="1">
      <alignment vertical="center"/>
    </xf>
    <xf numFmtId="4" fontId="11" fillId="2" borderId="1" xfId="2" applyNumberFormat="1" applyFont="1" applyFill="1" applyBorder="1" applyAlignment="1">
      <alignment horizontal="center" vertical="center" wrapText="1"/>
    </xf>
    <xf numFmtId="4" fontId="13" fillId="0" borderId="0" xfId="2" applyNumberFormat="1" applyFont="1" applyAlignment="1">
      <alignment horizontal="center" vertical="center" wrapText="1"/>
    </xf>
    <xf numFmtId="4" fontId="0" fillId="0" borderId="0" xfId="0" applyNumberFormat="1"/>
    <xf numFmtId="49" fontId="11" fillId="4" borderId="1" xfId="0" applyNumberFormat="1" applyFont="1" applyFill="1" applyBorder="1" applyAlignment="1">
      <alignment vertical="center" wrapText="1"/>
    </xf>
    <xf numFmtId="0" fontId="11" fillId="4" borderId="2" xfId="2" applyFont="1" applyFill="1" applyBorder="1" applyAlignment="1" applyProtection="1">
      <alignment horizontal="center" vertical="center" wrapText="1"/>
      <protection locked="0"/>
    </xf>
    <xf numFmtId="0" fontId="11" fillId="4" borderId="1" xfId="2" applyFont="1" applyFill="1" applyBorder="1" applyAlignment="1" applyProtection="1">
      <alignment horizontal="center" vertical="center" wrapText="1"/>
      <protection locked="0"/>
    </xf>
    <xf numFmtId="49" fontId="11" fillId="4" borderId="1" xfId="2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2" applyNumberFormat="1" applyFont="1" applyFill="1" applyBorder="1" applyAlignment="1">
      <alignment horizontal="center" vertical="center" wrapText="1"/>
    </xf>
    <xf numFmtId="4" fontId="11" fillId="4" borderId="2" xfId="2" applyNumberFormat="1" applyFont="1" applyFill="1" applyBorder="1" applyAlignment="1">
      <alignment horizontal="center" vertical="center" wrapText="1"/>
    </xf>
    <xf numFmtId="4" fontId="5" fillId="4" borderId="1" xfId="2" applyNumberFormat="1" applyFont="1" applyFill="1" applyBorder="1" applyAlignment="1">
      <alignment horizontal="center" vertical="center" wrapText="1"/>
    </xf>
    <xf numFmtId="3" fontId="11" fillId="5" borderId="1" xfId="2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0" fontId="15" fillId="6" borderId="1" xfId="2" applyFont="1" applyFill="1" applyBorder="1" applyAlignment="1" applyProtection="1">
      <alignment horizontal="center" vertical="center" wrapText="1"/>
      <protection locked="0"/>
    </xf>
    <xf numFmtId="49" fontId="15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0" fillId="5" borderId="1" xfId="0" applyNumberForma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0" fillId="5" borderId="1" xfId="0" applyNumberFormat="1" applyFill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3" fillId="0" borderId="1" xfId="0" applyFont="1" applyBorder="1" applyAlignment="1" applyProtection="1">
      <alignment vertical="center" wrapText="1"/>
      <protection locked="0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3" fontId="12" fillId="0" borderId="0" xfId="0" applyNumberFormat="1" applyFont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>
      <alignment vertical="center"/>
    </xf>
    <xf numFmtId="49" fontId="0" fillId="0" borderId="0" xfId="0" applyNumberFormat="1" applyAlignment="1">
      <alignment vertic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6" fillId="0" borderId="1" xfId="0" applyFont="1" applyBorder="1"/>
    <xf numFmtId="0" fontId="18" fillId="0" borderId="1" xfId="0" applyFont="1" applyBorder="1"/>
    <xf numFmtId="0" fontId="15" fillId="6" borderId="1" xfId="2" applyFont="1" applyFill="1" applyBorder="1" applyAlignment="1" applyProtection="1">
      <alignment horizontal="center" vertical="center"/>
      <protection locked="0"/>
    </xf>
    <xf numFmtId="164" fontId="17" fillId="6" borderId="1" xfId="2" applyNumberFormat="1" applyFont="1" applyFill="1" applyBorder="1" applyAlignment="1" applyProtection="1">
      <alignment horizontal="center" vertical="center" wrapText="1"/>
      <protection locked="0"/>
    </xf>
    <xf numFmtId="164" fontId="18" fillId="0" borderId="1" xfId="2" applyNumberFormat="1" applyFont="1" applyBorder="1" applyAlignment="1" applyProtection="1">
      <alignment horizontal="right" vertical="center" wrapText="1"/>
      <protection locked="0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49" fontId="18" fillId="3" borderId="1" xfId="5" applyNumberFormat="1" applyFont="1" applyFill="1" applyBorder="1" applyAlignment="1">
      <alignment vertical="center"/>
    </xf>
    <xf numFmtId="0" fontId="0" fillId="0" borderId="5" xfId="0" applyBorder="1"/>
    <xf numFmtId="0" fontId="16" fillId="0" borderId="2" xfId="0" applyFont="1" applyBorder="1" applyAlignment="1">
      <alignment horizontal="left"/>
    </xf>
    <xf numFmtId="0" fontId="0" fillId="0" borderId="6" xfId="0" applyBorder="1"/>
    <xf numFmtId="0" fontId="23" fillId="2" borderId="8" xfId="0" applyFont="1" applyFill="1" applyBorder="1"/>
    <xf numFmtId="0" fontId="15" fillId="2" borderId="3" xfId="0" applyFont="1" applyFill="1" applyBorder="1" applyAlignment="1">
      <alignment horizontal="left"/>
    </xf>
    <xf numFmtId="0" fontId="23" fillId="2" borderId="3" xfId="0" applyFont="1" applyFill="1" applyBorder="1"/>
    <xf numFmtId="0" fontId="0" fillId="2" borderId="3" xfId="0" applyFill="1" applyBorder="1"/>
    <xf numFmtId="0" fontId="21" fillId="2" borderId="3" xfId="0" applyFont="1" applyFill="1" applyBorder="1"/>
    <xf numFmtId="3" fontId="21" fillId="2" borderId="8" xfId="0" applyNumberFormat="1" applyFont="1" applyFill="1" applyBorder="1"/>
    <xf numFmtId="0" fontId="23" fillId="2" borderId="6" xfId="0" applyFont="1" applyFill="1" applyBorder="1"/>
    <xf numFmtId="0" fontId="23" fillId="2" borderId="0" xfId="0" applyFont="1" applyFill="1"/>
    <xf numFmtId="0" fontId="15" fillId="2" borderId="0" xfId="0" applyFont="1" applyFill="1" applyAlignment="1">
      <alignment horizontal="right"/>
    </xf>
    <xf numFmtId="0" fontId="24" fillId="2" borderId="0" xfId="0" applyFont="1" applyFill="1" applyAlignment="1">
      <alignment horizontal="left"/>
    </xf>
    <xf numFmtId="0" fontId="21" fillId="2" borderId="0" xfId="0" applyFont="1" applyFill="1"/>
    <xf numFmtId="3" fontId="21" fillId="2" borderId="6" xfId="0" applyNumberFormat="1" applyFont="1" applyFill="1" applyBorder="1"/>
    <xf numFmtId="0" fontId="25" fillId="2" borderId="0" xfId="0" applyFont="1" applyFill="1"/>
    <xf numFmtId="0" fontId="23" fillId="7" borderId="7" xfId="0" applyFont="1" applyFill="1" applyBorder="1"/>
    <xf numFmtId="0" fontId="23" fillId="7" borderId="4" xfId="0" applyFont="1" applyFill="1" applyBorder="1"/>
    <xf numFmtId="0" fontId="0" fillId="7" borderId="4" xfId="0" applyFill="1" applyBorder="1"/>
    <xf numFmtId="0" fontId="21" fillId="7" borderId="4" xfId="0" applyFont="1" applyFill="1" applyBorder="1"/>
    <xf numFmtId="3" fontId="21" fillId="7" borderId="7" xfId="0" applyNumberFormat="1" applyFont="1" applyFill="1" applyBorder="1"/>
    <xf numFmtId="0" fontId="0" fillId="2" borderId="0" xfId="0" applyFill="1"/>
    <xf numFmtId="0" fontId="15" fillId="2" borderId="3" xfId="0" applyFont="1" applyFill="1" applyBorder="1" applyAlignment="1">
      <alignment horizontal="right"/>
    </xf>
    <xf numFmtId="0" fontId="25" fillId="2" borderId="3" xfId="0" applyFont="1" applyFill="1" applyBorder="1"/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9" fontId="3" fillId="3" borderId="0" xfId="1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horizontal="right" vertical="center"/>
    </xf>
    <xf numFmtId="164" fontId="0" fillId="3" borderId="0" xfId="0" applyNumberFormat="1" applyFill="1" applyAlignment="1">
      <alignment horizontal="right"/>
    </xf>
  </cellXfs>
  <cellStyles count="6">
    <cellStyle name="Normaallaad 2 3" xfId="5" xr:uid="{61FE5B37-BFCF-4E30-B716-C7E4875D50EF}"/>
    <cellStyle name="Normaallaad 3 2" xfId="4" xr:uid="{08AA5FFC-B3C8-496F-8421-FF31028227CE}"/>
    <cellStyle name="Normal" xfId="0" builtinId="0"/>
    <cellStyle name="Normal 2" xfId="2" xr:uid="{60685673-50C4-460C-9840-FB24636D0E3B}"/>
    <cellStyle name="Normal 3" xfId="3" xr:uid="{FD679395-637B-4B84-A42A-ACAE00DE5C63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8F0FC"/>
      <color rgb="FFFDEB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8D83-9220-4922-961C-B8BF1DE8B59C}">
  <dimension ref="A1:I304"/>
  <sheetViews>
    <sheetView tabSelected="1" zoomScale="80" zoomScaleNormal="80" workbookViewId="0">
      <pane ySplit="5" topLeftCell="A6" activePane="bottomLeft" state="frozen"/>
      <selection pane="bottomLeft" activeCell="F23" sqref="F23"/>
    </sheetView>
  </sheetViews>
  <sheetFormatPr defaultRowHeight="14.4"/>
  <cols>
    <col min="1" max="1" width="7.6640625" customWidth="1"/>
    <col min="2" max="2" width="31.6640625" customWidth="1"/>
    <col min="3" max="3" width="6.44140625" customWidth="1"/>
    <col min="4" max="4" width="11" customWidth="1"/>
    <col min="5" max="5" width="74.88671875" customWidth="1"/>
    <col min="6" max="6" width="12.5546875" bestFit="1" customWidth="1"/>
    <col min="7" max="7" width="28.44140625" customWidth="1"/>
    <col min="8" max="8" width="93.88671875" customWidth="1"/>
    <col min="9" max="9" width="16" bestFit="1" customWidth="1"/>
  </cols>
  <sheetData>
    <row r="1" spans="1:9">
      <c r="A1" s="78"/>
      <c r="B1" s="79"/>
      <c r="C1" s="80"/>
      <c r="D1" s="80"/>
      <c r="E1" s="79"/>
      <c r="F1" s="79"/>
      <c r="G1" s="81"/>
      <c r="H1" s="79"/>
      <c r="I1" s="85" t="s">
        <v>331</v>
      </c>
    </row>
    <row r="2" spans="1:9">
      <c r="A2" s="78"/>
      <c r="B2" s="79"/>
      <c r="C2" s="80"/>
      <c r="D2" s="80"/>
      <c r="E2" s="79"/>
      <c r="F2" s="79"/>
      <c r="G2" s="81"/>
      <c r="H2" s="79"/>
      <c r="I2" s="85" t="s">
        <v>332</v>
      </c>
    </row>
    <row r="3" spans="1:9">
      <c r="A3" s="78"/>
      <c r="B3" s="79"/>
      <c r="C3" s="80"/>
      <c r="D3" s="80"/>
      <c r="E3" s="79"/>
      <c r="F3" s="79"/>
      <c r="G3" s="81"/>
      <c r="H3" s="79"/>
      <c r="I3" s="79"/>
    </row>
    <row r="4" spans="1:9">
      <c r="A4" s="82" t="s">
        <v>334</v>
      </c>
      <c r="B4" s="83"/>
      <c r="C4" s="83"/>
      <c r="D4" s="83"/>
      <c r="E4" s="83"/>
      <c r="F4" s="84"/>
      <c r="G4" s="84"/>
      <c r="H4" s="84"/>
      <c r="I4" s="86" t="s">
        <v>333</v>
      </c>
    </row>
    <row r="5" spans="1:9" ht="41.4">
      <c r="A5" s="13" t="s">
        <v>1</v>
      </c>
      <c r="B5" s="48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5" t="s">
        <v>7</v>
      </c>
      <c r="H5" s="15" t="s">
        <v>8</v>
      </c>
      <c r="I5" s="49" t="s">
        <v>323</v>
      </c>
    </row>
    <row r="6" spans="1:9">
      <c r="A6" s="44" t="s">
        <v>10</v>
      </c>
      <c r="B6" s="44" t="s">
        <v>11</v>
      </c>
      <c r="C6" s="45">
        <v>20</v>
      </c>
      <c r="D6" s="45">
        <v>15</v>
      </c>
      <c r="E6" s="46" t="s">
        <v>148</v>
      </c>
      <c r="F6" s="46" t="s">
        <v>12</v>
      </c>
      <c r="G6" s="46" t="s">
        <v>223</v>
      </c>
      <c r="H6" s="47" t="s">
        <v>230</v>
      </c>
      <c r="I6" s="50">
        <v>14721</v>
      </c>
    </row>
    <row r="7" spans="1:9">
      <c r="A7" s="44" t="s">
        <v>10</v>
      </c>
      <c r="B7" s="44" t="s">
        <v>11</v>
      </c>
      <c r="C7" s="45">
        <v>20</v>
      </c>
      <c r="D7" s="45">
        <v>5502</v>
      </c>
      <c r="E7" s="44" t="s">
        <v>14</v>
      </c>
      <c r="F7" s="44"/>
      <c r="G7" s="46"/>
      <c r="H7" s="47"/>
      <c r="I7" s="50">
        <v>10000</v>
      </c>
    </row>
    <row r="8" spans="1:9">
      <c r="A8" s="44" t="s">
        <v>10</v>
      </c>
      <c r="B8" s="44" t="s">
        <v>11</v>
      </c>
      <c r="C8" s="45">
        <v>20</v>
      </c>
      <c r="D8" s="45">
        <v>550001</v>
      </c>
      <c r="E8" s="44" t="s">
        <v>15</v>
      </c>
      <c r="F8" s="44"/>
      <c r="G8" s="46"/>
      <c r="H8" s="47"/>
      <c r="I8" s="50">
        <v>2150</v>
      </c>
    </row>
    <row r="9" spans="1:9">
      <c r="A9" s="44" t="s">
        <v>16</v>
      </c>
      <c r="B9" s="44" t="s">
        <v>17</v>
      </c>
      <c r="C9" s="45">
        <v>20</v>
      </c>
      <c r="D9" s="45">
        <v>5502</v>
      </c>
      <c r="E9" s="44" t="s">
        <v>14</v>
      </c>
      <c r="F9" s="44"/>
      <c r="G9" s="46"/>
      <c r="H9" s="47"/>
      <c r="I9" s="50">
        <v>20000</v>
      </c>
    </row>
    <row r="10" spans="1:9">
      <c r="A10" s="44" t="s">
        <v>16</v>
      </c>
      <c r="B10" s="44" t="s">
        <v>17</v>
      </c>
      <c r="C10" s="45">
        <v>20</v>
      </c>
      <c r="D10" s="45">
        <v>5525</v>
      </c>
      <c r="E10" s="46" t="s">
        <v>305</v>
      </c>
      <c r="F10" s="44"/>
      <c r="G10" s="46"/>
      <c r="H10" s="47"/>
      <c r="I10" s="50">
        <v>44389.65</v>
      </c>
    </row>
    <row r="11" spans="1:9">
      <c r="A11" s="44" t="s">
        <v>16</v>
      </c>
      <c r="B11" s="44" t="s">
        <v>18</v>
      </c>
      <c r="C11" s="45">
        <v>20</v>
      </c>
      <c r="D11" s="45">
        <v>5514</v>
      </c>
      <c r="E11" s="44" t="s">
        <v>23</v>
      </c>
      <c r="F11" s="44"/>
      <c r="G11" s="46"/>
      <c r="H11" s="47"/>
      <c r="I11" s="50">
        <v>20640</v>
      </c>
    </row>
    <row r="12" spans="1:9">
      <c r="A12" s="44" t="s">
        <v>16</v>
      </c>
      <c r="B12" s="44" t="s">
        <v>18</v>
      </c>
      <c r="C12" s="45">
        <v>20</v>
      </c>
      <c r="D12" s="45">
        <v>5521</v>
      </c>
      <c r="E12" s="44" t="s">
        <v>19</v>
      </c>
      <c r="F12" s="44"/>
      <c r="G12" s="46"/>
      <c r="H12" s="47"/>
      <c r="I12" s="50">
        <v>216156</v>
      </c>
    </row>
    <row r="13" spans="1:9">
      <c r="A13" s="44" t="s">
        <v>16</v>
      </c>
      <c r="B13" s="44" t="s">
        <v>18</v>
      </c>
      <c r="C13" s="45">
        <v>20</v>
      </c>
      <c r="D13" s="45">
        <v>5522</v>
      </c>
      <c r="E13" s="44" t="s">
        <v>224</v>
      </c>
      <c r="F13" s="44"/>
      <c r="G13" s="46"/>
      <c r="H13" s="47"/>
      <c r="I13" s="50">
        <v>6999</v>
      </c>
    </row>
    <row r="14" spans="1:9">
      <c r="A14" s="44" t="s">
        <v>16</v>
      </c>
      <c r="B14" s="44" t="s">
        <v>18</v>
      </c>
      <c r="C14" s="45">
        <v>20</v>
      </c>
      <c r="D14" s="45">
        <v>55399</v>
      </c>
      <c r="E14" s="44" t="s">
        <v>291</v>
      </c>
      <c r="F14" s="44"/>
      <c r="G14" s="46"/>
      <c r="H14" s="47"/>
      <c r="I14" s="50">
        <v>15999</v>
      </c>
    </row>
    <row r="15" spans="1:9">
      <c r="A15" s="44" t="s">
        <v>16</v>
      </c>
      <c r="B15" s="44" t="s">
        <v>18</v>
      </c>
      <c r="C15" s="45">
        <v>20</v>
      </c>
      <c r="D15" s="45">
        <v>55404</v>
      </c>
      <c r="E15" s="44" t="s">
        <v>292</v>
      </c>
      <c r="F15" s="44"/>
      <c r="G15" s="46"/>
      <c r="H15" s="47"/>
      <c r="I15" s="50">
        <v>1760</v>
      </c>
    </row>
    <row r="16" spans="1:9">
      <c r="A16" s="44" t="s">
        <v>16</v>
      </c>
      <c r="B16" s="44" t="s">
        <v>20</v>
      </c>
      <c r="C16" s="45">
        <v>20</v>
      </c>
      <c r="D16" s="45">
        <v>55030</v>
      </c>
      <c r="E16" s="44" t="s">
        <v>293</v>
      </c>
      <c r="F16" s="44"/>
      <c r="G16" s="46"/>
      <c r="H16" s="47"/>
      <c r="I16" s="50">
        <v>68198.570000000007</v>
      </c>
    </row>
    <row r="17" spans="1:9">
      <c r="A17" s="44" t="s">
        <v>16</v>
      </c>
      <c r="B17" s="44" t="s">
        <v>20</v>
      </c>
      <c r="C17" s="45">
        <v>20</v>
      </c>
      <c r="D17" s="45">
        <v>550001</v>
      </c>
      <c r="E17" s="44" t="s">
        <v>15</v>
      </c>
      <c r="F17" s="44"/>
      <c r="G17" s="46"/>
      <c r="H17" s="47"/>
      <c r="I17" s="50">
        <v>100</v>
      </c>
    </row>
    <row r="18" spans="1:9">
      <c r="A18" s="44" t="s">
        <v>16</v>
      </c>
      <c r="B18" s="44" t="s">
        <v>20</v>
      </c>
      <c r="C18" s="45">
        <v>20</v>
      </c>
      <c r="D18" s="45">
        <v>55130814</v>
      </c>
      <c r="E18" s="44" t="s">
        <v>322</v>
      </c>
      <c r="F18" s="44"/>
      <c r="G18" s="46"/>
      <c r="H18" s="47"/>
      <c r="I18" s="50">
        <v>24996.400000000001</v>
      </c>
    </row>
    <row r="19" spans="1:9">
      <c r="A19" s="44" t="s">
        <v>16</v>
      </c>
      <c r="B19" s="44" t="s">
        <v>21</v>
      </c>
      <c r="C19" s="45">
        <v>10</v>
      </c>
      <c r="D19" s="45">
        <v>550050</v>
      </c>
      <c r="E19" s="44" t="s">
        <v>294</v>
      </c>
      <c r="F19" s="44" t="s">
        <v>44</v>
      </c>
      <c r="G19" s="46"/>
      <c r="H19" s="47"/>
      <c r="I19" s="50">
        <v>50000</v>
      </c>
    </row>
    <row r="20" spans="1:9">
      <c r="A20" s="44" t="s">
        <v>16</v>
      </c>
      <c r="B20" s="44" t="s">
        <v>21</v>
      </c>
      <c r="C20" s="45">
        <v>20</v>
      </c>
      <c r="D20" s="45">
        <v>5514</v>
      </c>
      <c r="E20" s="44" t="s">
        <v>23</v>
      </c>
      <c r="F20" s="44"/>
      <c r="G20" s="46"/>
      <c r="H20" s="47"/>
      <c r="I20" s="50">
        <v>5000</v>
      </c>
    </row>
    <row r="21" spans="1:9">
      <c r="A21" s="44" t="s">
        <v>16</v>
      </c>
      <c r="B21" s="44" t="s">
        <v>21</v>
      </c>
      <c r="C21" s="45">
        <v>20</v>
      </c>
      <c r="D21" s="45">
        <v>55409</v>
      </c>
      <c r="E21" s="44" t="s">
        <v>295</v>
      </c>
      <c r="F21" s="44"/>
      <c r="G21" s="46"/>
      <c r="H21" s="47"/>
      <c r="I21" s="50">
        <v>145577.33120000301</v>
      </c>
    </row>
    <row r="22" spans="1:9">
      <c r="A22" s="44" t="s">
        <v>16</v>
      </c>
      <c r="B22" s="44" t="s">
        <v>21</v>
      </c>
      <c r="C22" s="45">
        <v>20</v>
      </c>
      <c r="D22" s="45">
        <v>550001</v>
      </c>
      <c r="E22" s="44" t="s">
        <v>15</v>
      </c>
      <c r="F22" s="44"/>
      <c r="G22" s="46"/>
      <c r="H22" s="47"/>
      <c r="I22" s="50">
        <v>10000</v>
      </c>
    </row>
    <row r="23" spans="1:9">
      <c r="A23" s="44" t="s">
        <v>16</v>
      </c>
      <c r="B23" s="44" t="s">
        <v>21</v>
      </c>
      <c r="C23" s="45">
        <v>20</v>
      </c>
      <c r="D23" s="45">
        <v>550012</v>
      </c>
      <c r="E23" s="44" t="s">
        <v>24</v>
      </c>
      <c r="F23" s="44"/>
      <c r="G23" s="46"/>
      <c r="H23" s="47"/>
      <c r="I23" s="50">
        <v>6000</v>
      </c>
    </row>
    <row r="24" spans="1:9">
      <c r="A24" s="44" t="s">
        <v>16</v>
      </c>
      <c r="B24" s="44" t="s">
        <v>21</v>
      </c>
      <c r="C24" s="45">
        <v>20</v>
      </c>
      <c r="D24" s="45">
        <v>55130814</v>
      </c>
      <c r="E24" s="44" t="s">
        <v>322</v>
      </c>
      <c r="F24" s="44"/>
      <c r="G24" s="46"/>
      <c r="H24" s="47"/>
      <c r="I24" s="50">
        <v>2000</v>
      </c>
    </row>
    <row r="25" spans="1:9">
      <c r="A25" s="44" t="s">
        <v>16</v>
      </c>
      <c r="B25" s="44" t="s">
        <v>21</v>
      </c>
      <c r="C25" s="45">
        <v>20</v>
      </c>
      <c r="D25" s="45">
        <v>55150003</v>
      </c>
      <c r="E25" s="44" t="s">
        <v>296</v>
      </c>
      <c r="F25" s="44"/>
      <c r="G25" s="46"/>
      <c r="H25" s="47"/>
      <c r="I25" s="50">
        <v>2000</v>
      </c>
    </row>
    <row r="26" spans="1:9">
      <c r="A26" s="44" t="s">
        <v>16</v>
      </c>
      <c r="B26" s="44" t="s">
        <v>21</v>
      </c>
      <c r="C26" s="45">
        <v>20</v>
      </c>
      <c r="D26" s="45">
        <v>55156001</v>
      </c>
      <c r="E26" s="44" t="s">
        <v>25</v>
      </c>
      <c r="F26" s="44"/>
      <c r="G26" s="46"/>
      <c r="H26" s="47"/>
      <c r="I26" s="50">
        <v>10000</v>
      </c>
    </row>
    <row r="27" spans="1:9">
      <c r="A27" s="44" t="s">
        <v>16</v>
      </c>
      <c r="B27" s="44" t="s">
        <v>21</v>
      </c>
      <c r="C27" s="45">
        <v>20</v>
      </c>
      <c r="D27" s="45">
        <v>55222001</v>
      </c>
      <c r="E27" s="44" t="s">
        <v>297</v>
      </c>
      <c r="F27" s="44"/>
      <c r="G27" s="46"/>
      <c r="H27" s="47"/>
      <c r="I27" s="50">
        <v>55000</v>
      </c>
    </row>
    <row r="28" spans="1:9">
      <c r="A28" s="44" t="s">
        <v>16</v>
      </c>
      <c r="B28" s="44" t="s">
        <v>21</v>
      </c>
      <c r="C28" s="45">
        <v>20</v>
      </c>
      <c r="D28" s="45">
        <v>55222003</v>
      </c>
      <c r="E28" s="44" t="s">
        <v>298</v>
      </c>
      <c r="F28" s="44"/>
      <c r="G28" s="46"/>
      <c r="H28" s="47"/>
      <c r="I28" s="50">
        <v>353619</v>
      </c>
    </row>
    <row r="29" spans="1:9">
      <c r="A29" s="44" t="s">
        <v>16</v>
      </c>
      <c r="B29" s="44" t="s">
        <v>28</v>
      </c>
      <c r="C29" s="45">
        <v>20</v>
      </c>
      <c r="D29" s="45">
        <v>5514</v>
      </c>
      <c r="E29" s="44" t="s">
        <v>23</v>
      </c>
      <c r="F29" s="44"/>
      <c r="G29" s="46"/>
      <c r="H29" s="47"/>
      <c r="I29" s="50">
        <v>22949</v>
      </c>
    </row>
    <row r="30" spans="1:9">
      <c r="A30" s="44" t="s">
        <v>16</v>
      </c>
      <c r="B30" s="44" t="s">
        <v>28</v>
      </c>
      <c r="C30" s="45">
        <v>20</v>
      </c>
      <c r="D30" s="45">
        <v>5515</v>
      </c>
      <c r="E30" s="44" t="s">
        <v>346</v>
      </c>
      <c r="F30" s="44"/>
      <c r="G30" s="46"/>
      <c r="H30" s="47"/>
      <c r="I30" s="50">
        <v>7799.7</v>
      </c>
    </row>
    <row r="31" spans="1:9">
      <c r="A31" s="44" t="s">
        <v>16</v>
      </c>
      <c r="B31" s="44" t="s">
        <v>28</v>
      </c>
      <c r="C31" s="45">
        <v>20</v>
      </c>
      <c r="D31" s="45">
        <v>55390</v>
      </c>
      <c r="E31" s="44" t="s">
        <v>299</v>
      </c>
      <c r="F31" s="44"/>
      <c r="G31" s="46"/>
      <c r="H31" s="47"/>
      <c r="I31" s="50">
        <v>47774</v>
      </c>
    </row>
    <row r="32" spans="1:9">
      <c r="A32" s="44" t="s">
        <v>16</v>
      </c>
      <c r="B32" s="44" t="s">
        <v>28</v>
      </c>
      <c r="C32" s="45">
        <v>20</v>
      </c>
      <c r="D32" s="45">
        <v>550001</v>
      </c>
      <c r="E32" s="44" t="s">
        <v>15</v>
      </c>
      <c r="F32" s="44"/>
      <c r="G32" s="46"/>
      <c r="H32" s="47"/>
      <c r="I32" s="50">
        <v>2125</v>
      </c>
    </row>
    <row r="33" spans="1:9">
      <c r="A33" s="44" t="s">
        <v>16</v>
      </c>
      <c r="B33" s="44" t="s">
        <v>30</v>
      </c>
      <c r="C33" s="45">
        <v>20</v>
      </c>
      <c r="D33" s="45">
        <v>55409</v>
      </c>
      <c r="E33" s="44" t="s">
        <v>342</v>
      </c>
      <c r="F33" s="44"/>
      <c r="G33" s="46"/>
      <c r="H33" s="47"/>
      <c r="I33" s="50">
        <v>13500</v>
      </c>
    </row>
    <row r="34" spans="1:9">
      <c r="A34" s="44" t="s">
        <v>16</v>
      </c>
      <c r="B34" s="44" t="s">
        <v>30</v>
      </c>
      <c r="C34" s="45">
        <v>20</v>
      </c>
      <c r="D34" s="45">
        <v>550099</v>
      </c>
      <c r="E34" s="46" t="s">
        <v>365</v>
      </c>
      <c r="F34" s="46"/>
      <c r="G34" s="46" t="s">
        <v>32</v>
      </c>
      <c r="H34" s="47" t="s">
        <v>231</v>
      </c>
      <c r="I34" s="50">
        <v>25897.29</v>
      </c>
    </row>
    <row r="35" spans="1:9">
      <c r="A35" s="44" t="s">
        <v>16</v>
      </c>
      <c r="B35" s="44" t="s">
        <v>33</v>
      </c>
      <c r="C35" s="45">
        <v>20</v>
      </c>
      <c r="D35" s="45">
        <v>15</v>
      </c>
      <c r="E35" s="46" t="s">
        <v>148</v>
      </c>
      <c r="F35" s="46" t="s">
        <v>12</v>
      </c>
      <c r="G35" s="46" t="s">
        <v>34</v>
      </c>
      <c r="H35" s="51" t="s">
        <v>232</v>
      </c>
      <c r="I35" s="50">
        <v>233465.61999999997</v>
      </c>
    </row>
    <row r="36" spans="1:9">
      <c r="A36" s="44" t="s">
        <v>16</v>
      </c>
      <c r="B36" s="44" t="s">
        <v>33</v>
      </c>
      <c r="C36" s="45">
        <v>20</v>
      </c>
      <c r="D36" s="45">
        <v>15</v>
      </c>
      <c r="E36" s="46" t="s">
        <v>148</v>
      </c>
      <c r="F36" s="46" t="s">
        <v>69</v>
      </c>
      <c r="G36" s="46"/>
      <c r="H36" s="47" t="s">
        <v>233</v>
      </c>
      <c r="I36" s="50">
        <v>280000</v>
      </c>
    </row>
    <row r="37" spans="1:9">
      <c r="A37" s="44" t="s">
        <v>16</v>
      </c>
      <c r="B37" s="44" t="s">
        <v>33</v>
      </c>
      <c r="C37" s="45">
        <v>20</v>
      </c>
      <c r="D37" s="45">
        <v>5514</v>
      </c>
      <c r="E37" s="44" t="s">
        <v>35</v>
      </c>
      <c r="F37" s="44"/>
      <c r="G37" s="46"/>
      <c r="H37" s="47"/>
      <c r="I37" s="50">
        <v>38395</v>
      </c>
    </row>
    <row r="38" spans="1:9">
      <c r="A38" s="44" t="s">
        <v>16</v>
      </c>
      <c r="B38" s="44" t="s">
        <v>33</v>
      </c>
      <c r="C38" s="45">
        <v>20</v>
      </c>
      <c r="D38" s="45">
        <v>5514</v>
      </c>
      <c r="E38" s="44" t="s">
        <v>36</v>
      </c>
      <c r="F38" s="44"/>
      <c r="G38" s="46"/>
      <c r="H38" s="47"/>
      <c r="I38" s="50">
        <v>624</v>
      </c>
    </row>
    <row r="39" spans="1:9">
      <c r="A39" s="44" t="s">
        <v>16</v>
      </c>
      <c r="B39" s="44" t="s">
        <v>33</v>
      </c>
      <c r="C39" s="45">
        <v>20</v>
      </c>
      <c r="D39" s="45">
        <v>5514</v>
      </c>
      <c r="E39" s="44" t="s">
        <v>23</v>
      </c>
      <c r="F39" s="44"/>
      <c r="G39" s="46"/>
      <c r="H39" s="47"/>
      <c r="I39" s="50">
        <v>19800</v>
      </c>
    </row>
    <row r="40" spans="1:9">
      <c r="A40" s="44" t="s">
        <v>16</v>
      </c>
      <c r="B40" s="44" t="s">
        <v>33</v>
      </c>
      <c r="C40" s="45">
        <v>20</v>
      </c>
      <c r="D40" s="45">
        <v>5515</v>
      </c>
      <c r="E40" s="44" t="s">
        <v>77</v>
      </c>
      <c r="F40" s="44"/>
      <c r="G40" s="46"/>
      <c r="H40" s="47"/>
      <c r="I40" s="50">
        <v>890</v>
      </c>
    </row>
    <row r="41" spans="1:9">
      <c r="A41" s="44" t="s">
        <v>16</v>
      </c>
      <c r="B41" s="44" t="s">
        <v>33</v>
      </c>
      <c r="C41" s="45">
        <v>20</v>
      </c>
      <c r="D41" s="45">
        <v>55030</v>
      </c>
      <c r="E41" s="44" t="s">
        <v>37</v>
      </c>
      <c r="F41" s="44"/>
      <c r="G41" s="46"/>
      <c r="H41" s="47"/>
      <c r="I41" s="50">
        <v>25000</v>
      </c>
    </row>
    <row r="42" spans="1:9">
      <c r="A42" s="44" t="s">
        <v>16</v>
      </c>
      <c r="B42" s="44" t="s">
        <v>33</v>
      </c>
      <c r="C42" s="45">
        <v>20</v>
      </c>
      <c r="D42" s="45">
        <v>55409</v>
      </c>
      <c r="E42" s="44" t="s">
        <v>303</v>
      </c>
      <c r="F42" s="44"/>
      <c r="G42" s="46"/>
      <c r="H42" s="47"/>
      <c r="I42" s="50">
        <v>31257</v>
      </c>
    </row>
    <row r="43" spans="1:9">
      <c r="A43" s="44" t="s">
        <v>16</v>
      </c>
      <c r="B43" s="44" t="s">
        <v>33</v>
      </c>
      <c r="C43" s="45">
        <v>20</v>
      </c>
      <c r="D43" s="45">
        <v>55409</v>
      </c>
      <c r="E43" s="44" t="s">
        <v>341</v>
      </c>
      <c r="F43" s="44"/>
      <c r="G43" s="46"/>
      <c r="H43" s="47"/>
      <c r="I43" s="50">
        <v>26110</v>
      </c>
    </row>
    <row r="44" spans="1:9">
      <c r="A44" s="44" t="s">
        <v>16</v>
      </c>
      <c r="B44" s="44" t="s">
        <v>33</v>
      </c>
      <c r="C44" s="45">
        <v>20</v>
      </c>
      <c r="D44" s="45">
        <v>55409</v>
      </c>
      <c r="E44" s="44" t="s">
        <v>340</v>
      </c>
      <c r="F44" s="44"/>
      <c r="G44" s="46"/>
      <c r="H44" s="47"/>
      <c r="I44" s="50">
        <v>6500</v>
      </c>
    </row>
    <row r="45" spans="1:9">
      <c r="A45" s="44" t="s">
        <v>16</v>
      </c>
      <c r="B45" s="44" t="s">
        <v>33</v>
      </c>
      <c r="C45" s="45">
        <v>20</v>
      </c>
      <c r="D45" s="45">
        <v>550003</v>
      </c>
      <c r="E45" s="44" t="s">
        <v>38</v>
      </c>
      <c r="F45" s="44"/>
      <c r="G45" s="46"/>
      <c r="H45" s="47"/>
      <c r="I45" s="50">
        <v>12000</v>
      </c>
    </row>
    <row r="46" spans="1:9">
      <c r="A46" s="44" t="s">
        <v>16</v>
      </c>
      <c r="B46" s="44" t="s">
        <v>41</v>
      </c>
      <c r="C46" s="45">
        <v>20</v>
      </c>
      <c r="D46" s="45">
        <v>452</v>
      </c>
      <c r="E46" s="44" t="s">
        <v>300</v>
      </c>
      <c r="F46" s="44"/>
      <c r="G46" s="46"/>
      <c r="H46" s="47"/>
      <c r="I46" s="50">
        <v>120000</v>
      </c>
    </row>
    <row r="47" spans="1:9">
      <c r="A47" s="44" t="s">
        <v>16</v>
      </c>
      <c r="B47" s="44" t="s">
        <v>41</v>
      </c>
      <c r="C47" s="45">
        <v>20</v>
      </c>
      <c r="D47" s="45">
        <v>5527</v>
      </c>
      <c r="E47" s="46" t="s">
        <v>42</v>
      </c>
      <c r="F47" s="46"/>
      <c r="G47" s="46" t="s">
        <v>43</v>
      </c>
      <c r="H47" s="47" t="s">
        <v>234</v>
      </c>
      <c r="I47" s="50">
        <v>26878.739999999998</v>
      </c>
    </row>
    <row r="48" spans="1:9">
      <c r="A48" s="44" t="s">
        <v>16</v>
      </c>
      <c r="B48" s="44" t="s">
        <v>41</v>
      </c>
      <c r="C48" s="45">
        <v>20</v>
      </c>
      <c r="D48" s="45">
        <v>5527</v>
      </c>
      <c r="E48" s="44" t="s">
        <v>42</v>
      </c>
      <c r="F48" s="44"/>
      <c r="G48" s="46"/>
      <c r="H48" s="47"/>
      <c r="I48" s="50">
        <v>332266.83</v>
      </c>
    </row>
    <row r="49" spans="1:9">
      <c r="A49" s="44" t="s">
        <v>16</v>
      </c>
      <c r="B49" s="44" t="s">
        <v>41</v>
      </c>
      <c r="C49" s="45">
        <v>20</v>
      </c>
      <c r="D49" s="45">
        <v>55409</v>
      </c>
      <c r="E49" s="46" t="s">
        <v>303</v>
      </c>
      <c r="F49" s="46"/>
      <c r="G49" s="46" t="s">
        <v>43</v>
      </c>
      <c r="H49" s="47" t="s">
        <v>234</v>
      </c>
      <c r="I49" s="50">
        <v>34358</v>
      </c>
    </row>
    <row r="50" spans="1:9">
      <c r="A50" s="44" t="s">
        <v>16</v>
      </c>
      <c r="B50" s="44" t="s">
        <v>41</v>
      </c>
      <c r="C50" s="45">
        <v>20</v>
      </c>
      <c r="D50" s="45">
        <v>55150004</v>
      </c>
      <c r="E50" s="44" t="s">
        <v>157</v>
      </c>
      <c r="F50" s="46"/>
      <c r="G50" s="46" t="s">
        <v>43</v>
      </c>
      <c r="H50" s="47" t="s">
        <v>234</v>
      </c>
      <c r="I50" s="50">
        <v>54108</v>
      </c>
    </row>
    <row r="51" spans="1:9">
      <c r="A51" s="44" t="s">
        <v>16</v>
      </c>
      <c r="B51" s="44" t="s">
        <v>41</v>
      </c>
      <c r="C51" s="45">
        <v>20</v>
      </c>
      <c r="D51" s="45">
        <v>55150011</v>
      </c>
      <c r="E51" s="46" t="s">
        <v>344</v>
      </c>
      <c r="F51" s="46"/>
      <c r="G51" s="46" t="s">
        <v>43</v>
      </c>
      <c r="H51" s="47" t="s">
        <v>234</v>
      </c>
      <c r="I51" s="50">
        <v>58931.25</v>
      </c>
    </row>
    <row r="52" spans="1:9">
      <c r="A52" s="44" t="s">
        <v>16</v>
      </c>
      <c r="B52" s="44" t="s">
        <v>41</v>
      </c>
      <c r="C52" s="45">
        <v>20</v>
      </c>
      <c r="D52" s="45">
        <v>55150011</v>
      </c>
      <c r="E52" s="46" t="s">
        <v>345</v>
      </c>
      <c r="F52" s="46"/>
      <c r="G52" s="46" t="s">
        <v>43</v>
      </c>
      <c r="H52" s="47" t="s">
        <v>234</v>
      </c>
      <c r="I52" s="50">
        <v>196800</v>
      </c>
    </row>
    <row r="53" spans="1:9">
      <c r="A53" s="44" t="s">
        <v>16</v>
      </c>
      <c r="B53" s="44" t="s">
        <v>41</v>
      </c>
      <c r="C53" s="45">
        <v>20</v>
      </c>
      <c r="D53" s="45">
        <v>55320000</v>
      </c>
      <c r="E53" s="44" t="s">
        <v>301</v>
      </c>
      <c r="F53" s="44"/>
      <c r="G53" s="46"/>
      <c r="H53" s="47"/>
      <c r="I53" s="50">
        <v>358686.16999999993</v>
      </c>
    </row>
    <row r="54" spans="1:9">
      <c r="A54" s="44" t="s">
        <v>45</v>
      </c>
      <c r="B54" s="44" t="s">
        <v>46</v>
      </c>
      <c r="C54" s="45">
        <v>10</v>
      </c>
      <c r="D54" s="45">
        <v>550001</v>
      </c>
      <c r="E54" s="46" t="s">
        <v>15</v>
      </c>
      <c r="F54" s="46" t="s">
        <v>47</v>
      </c>
      <c r="G54" s="46" t="s">
        <v>48</v>
      </c>
      <c r="H54" s="47" t="s">
        <v>235</v>
      </c>
      <c r="I54" s="50">
        <v>7679376.8000000017</v>
      </c>
    </row>
    <row r="55" spans="1:9">
      <c r="A55" s="44" t="s">
        <v>45</v>
      </c>
      <c r="B55" s="44" t="s">
        <v>46</v>
      </c>
      <c r="C55" s="45">
        <v>20</v>
      </c>
      <c r="D55" s="45">
        <v>550001</v>
      </c>
      <c r="E55" s="46" t="s">
        <v>15</v>
      </c>
      <c r="F55" s="46"/>
      <c r="G55" s="46" t="s">
        <v>48</v>
      </c>
      <c r="H55" s="47" t="s">
        <v>235</v>
      </c>
      <c r="I55" s="50">
        <v>443753.54054000042</v>
      </c>
    </row>
    <row r="56" spans="1:9">
      <c r="A56" s="44" t="s">
        <v>45</v>
      </c>
      <c r="B56" s="44" t="s">
        <v>46</v>
      </c>
      <c r="C56" s="45">
        <v>20</v>
      </c>
      <c r="D56" s="45">
        <v>550050</v>
      </c>
      <c r="E56" s="46" t="s">
        <v>49</v>
      </c>
      <c r="F56" s="46"/>
      <c r="G56" s="46" t="s">
        <v>48</v>
      </c>
      <c r="H56" s="47" t="s">
        <v>235</v>
      </c>
      <c r="I56" s="50">
        <v>100000</v>
      </c>
    </row>
    <row r="57" spans="1:9">
      <c r="A57" s="44" t="s">
        <v>45</v>
      </c>
      <c r="B57" s="44" t="s">
        <v>46</v>
      </c>
      <c r="C57" s="45">
        <v>20</v>
      </c>
      <c r="D57" s="45">
        <v>550051</v>
      </c>
      <c r="E57" s="46" t="s">
        <v>50</v>
      </c>
      <c r="F57" s="46"/>
      <c r="G57" s="46" t="s">
        <v>48</v>
      </c>
      <c r="H57" s="47" t="s">
        <v>235</v>
      </c>
      <c r="I57" s="50">
        <v>100000</v>
      </c>
    </row>
    <row r="58" spans="1:9">
      <c r="A58" s="44" t="s">
        <v>45</v>
      </c>
      <c r="B58" s="44" t="s">
        <v>46</v>
      </c>
      <c r="C58" s="45">
        <v>20</v>
      </c>
      <c r="D58" s="45">
        <v>550060</v>
      </c>
      <c r="E58" s="46" t="s">
        <v>51</v>
      </c>
      <c r="F58" s="46"/>
      <c r="G58" s="46" t="s">
        <v>48</v>
      </c>
      <c r="H58" s="47" t="s">
        <v>235</v>
      </c>
      <c r="I58" s="50">
        <v>72500</v>
      </c>
    </row>
    <row r="59" spans="1:9">
      <c r="A59" s="44" t="s">
        <v>45</v>
      </c>
      <c r="B59" s="44" t="s">
        <v>52</v>
      </c>
      <c r="C59" s="45">
        <v>10</v>
      </c>
      <c r="D59" s="45">
        <v>550000</v>
      </c>
      <c r="E59" s="46" t="s">
        <v>53</v>
      </c>
      <c r="F59" s="46" t="s">
        <v>47</v>
      </c>
      <c r="G59" s="46" t="s">
        <v>48</v>
      </c>
      <c r="H59" s="47" t="s">
        <v>235</v>
      </c>
      <c r="I59" s="50">
        <v>10020.4</v>
      </c>
    </row>
    <row r="60" spans="1:9">
      <c r="A60" s="44" t="s">
        <v>45</v>
      </c>
      <c r="B60" s="44" t="s">
        <v>52</v>
      </c>
      <c r="C60" s="45">
        <v>10</v>
      </c>
      <c r="D60" s="45">
        <v>550001</v>
      </c>
      <c r="E60" s="46" t="s">
        <v>15</v>
      </c>
      <c r="F60" s="46" t="s">
        <v>47</v>
      </c>
      <c r="G60" s="46" t="s">
        <v>48</v>
      </c>
      <c r="H60" s="47" t="s">
        <v>235</v>
      </c>
      <c r="I60" s="50">
        <v>2060.96</v>
      </c>
    </row>
    <row r="61" spans="1:9">
      <c r="A61" s="44" t="s">
        <v>45</v>
      </c>
      <c r="B61" s="44" t="s">
        <v>52</v>
      </c>
      <c r="C61" s="45">
        <v>20</v>
      </c>
      <c r="D61" s="45">
        <v>5514</v>
      </c>
      <c r="E61" s="46" t="s">
        <v>23</v>
      </c>
      <c r="F61" s="46"/>
      <c r="G61" s="46" t="s">
        <v>48</v>
      </c>
      <c r="H61" s="47" t="s">
        <v>235</v>
      </c>
      <c r="I61" s="50">
        <v>25166.18</v>
      </c>
    </row>
    <row r="62" spans="1:9">
      <c r="A62" s="44" t="s">
        <v>45</v>
      </c>
      <c r="B62" s="44" t="s">
        <v>52</v>
      </c>
      <c r="C62" s="45">
        <v>20</v>
      </c>
      <c r="D62" s="45">
        <v>5515</v>
      </c>
      <c r="E62" s="46" t="s">
        <v>302</v>
      </c>
      <c r="F62" s="46"/>
      <c r="G62" s="46" t="s">
        <v>48</v>
      </c>
      <c r="H62" s="47" t="s">
        <v>235</v>
      </c>
      <c r="I62" s="50">
        <v>232123.44</v>
      </c>
    </row>
    <row r="63" spans="1:9">
      <c r="A63" s="44" t="s">
        <v>45</v>
      </c>
      <c r="B63" s="44" t="s">
        <v>52</v>
      </c>
      <c r="C63" s="45">
        <v>20</v>
      </c>
      <c r="D63" s="45">
        <v>55409</v>
      </c>
      <c r="E63" s="46" t="s">
        <v>303</v>
      </c>
      <c r="F63" s="46"/>
      <c r="G63" s="46" t="s">
        <v>54</v>
      </c>
      <c r="H63" s="52" t="s">
        <v>236</v>
      </c>
      <c r="I63" s="50">
        <v>17250.13</v>
      </c>
    </row>
    <row r="64" spans="1:9">
      <c r="A64" s="44" t="s">
        <v>45</v>
      </c>
      <c r="B64" s="44" t="s">
        <v>52</v>
      </c>
      <c r="C64" s="45">
        <v>20</v>
      </c>
      <c r="D64" s="45">
        <v>550012</v>
      </c>
      <c r="E64" s="46" t="s">
        <v>24</v>
      </c>
      <c r="F64" s="46"/>
      <c r="G64" s="46" t="s">
        <v>48</v>
      </c>
      <c r="H64" s="47" t="s">
        <v>235</v>
      </c>
      <c r="I64" s="50">
        <v>60000</v>
      </c>
    </row>
    <row r="65" spans="1:9">
      <c r="A65" s="44" t="s">
        <v>45</v>
      </c>
      <c r="B65" s="44" t="s">
        <v>52</v>
      </c>
      <c r="C65" s="45">
        <v>20</v>
      </c>
      <c r="D65" s="45">
        <v>550099</v>
      </c>
      <c r="E65" s="46" t="s">
        <v>31</v>
      </c>
      <c r="F65" s="46"/>
      <c r="G65" s="46" t="s">
        <v>237</v>
      </c>
      <c r="H65" s="52" t="s">
        <v>238</v>
      </c>
      <c r="I65" s="50">
        <v>24000</v>
      </c>
    </row>
    <row r="66" spans="1:9">
      <c r="A66" s="44" t="s">
        <v>45</v>
      </c>
      <c r="B66" s="44" t="s">
        <v>52</v>
      </c>
      <c r="C66" s="45">
        <v>20</v>
      </c>
      <c r="D66" s="45">
        <v>55130800</v>
      </c>
      <c r="E66" s="44" t="s">
        <v>347</v>
      </c>
      <c r="F66" s="46"/>
      <c r="G66" s="46" t="s">
        <v>48</v>
      </c>
      <c r="H66" s="47" t="s">
        <v>235</v>
      </c>
      <c r="I66" s="50">
        <v>9000</v>
      </c>
    </row>
    <row r="67" spans="1:9">
      <c r="A67" s="44" t="s">
        <v>45</v>
      </c>
      <c r="B67" s="44" t="s">
        <v>56</v>
      </c>
      <c r="C67" s="45">
        <v>20</v>
      </c>
      <c r="D67" s="45">
        <v>550099</v>
      </c>
      <c r="E67" s="46" t="s">
        <v>31</v>
      </c>
      <c r="F67" s="46"/>
      <c r="G67" s="46" t="s">
        <v>57</v>
      </c>
      <c r="H67" s="53" t="s">
        <v>239</v>
      </c>
      <c r="I67" s="50">
        <v>20000</v>
      </c>
    </row>
    <row r="68" spans="1:9">
      <c r="A68" s="44" t="s">
        <v>45</v>
      </c>
      <c r="B68" s="44" t="s">
        <v>55</v>
      </c>
      <c r="C68" s="45">
        <v>10</v>
      </c>
      <c r="D68" s="45">
        <v>550001</v>
      </c>
      <c r="E68" s="46" t="s">
        <v>15</v>
      </c>
      <c r="F68" s="46" t="s">
        <v>47</v>
      </c>
      <c r="G68" s="46" t="s">
        <v>48</v>
      </c>
      <c r="H68" s="47" t="s">
        <v>235</v>
      </c>
      <c r="I68" s="50">
        <v>390</v>
      </c>
    </row>
    <row r="69" spans="1:9">
      <c r="A69" s="44" t="s">
        <v>45</v>
      </c>
      <c r="B69" s="44" t="s">
        <v>58</v>
      </c>
      <c r="C69" s="45">
        <v>20</v>
      </c>
      <c r="D69" s="45">
        <v>5502</v>
      </c>
      <c r="E69" s="44" t="s">
        <v>14</v>
      </c>
      <c r="F69" s="44"/>
      <c r="G69" s="46"/>
      <c r="H69" s="47"/>
      <c r="I69" s="50">
        <v>3944</v>
      </c>
    </row>
    <row r="70" spans="1:9">
      <c r="A70" s="44" t="s">
        <v>45</v>
      </c>
      <c r="B70" s="44" t="s">
        <v>39</v>
      </c>
      <c r="C70" s="45">
        <v>20</v>
      </c>
      <c r="D70" s="45">
        <v>55409</v>
      </c>
      <c r="E70" s="44" t="s">
        <v>40</v>
      </c>
      <c r="F70" s="44"/>
      <c r="G70" s="46"/>
      <c r="H70" s="47"/>
      <c r="I70" s="50">
        <v>5852.5</v>
      </c>
    </row>
    <row r="71" spans="1:9">
      <c r="A71" s="44" t="s">
        <v>45</v>
      </c>
      <c r="B71" s="44" t="s">
        <v>39</v>
      </c>
      <c r="C71" s="45">
        <v>20</v>
      </c>
      <c r="D71" s="45">
        <v>550001</v>
      </c>
      <c r="E71" s="44" t="s">
        <v>15</v>
      </c>
      <c r="F71" s="44"/>
      <c r="G71" s="46"/>
      <c r="H71" s="47"/>
      <c r="I71" s="50">
        <v>1147.5</v>
      </c>
    </row>
    <row r="72" spans="1:9">
      <c r="A72" s="44" t="s">
        <v>45</v>
      </c>
      <c r="B72" s="44" t="s">
        <v>39</v>
      </c>
      <c r="C72" s="45">
        <v>20</v>
      </c>
      <c r="D72" s="45">
        <v>550012</v>
      </c>
      <c r="E72" s="44" t="s">
        <v>370</v>
      </c>
      <c r="F72" s="44"/>
      <c r="G72" s="46"/>
      <c r="H72" s="47"/>
      <c r="I72" s="50">
        <v>500</v>
      </c>
    </row>
    <row r="73" spans="1:9">
      <c r="A73" s="44" t="s">
        <v>45</v>
      </c>
      <c r="B73" s="44" t="s">
        <v>39</v>
      </c>
      <c r="C73" s="45">
        <v>20</v>
      </c>
      <c r="D73" s="45">
        <v>550099</v>
      </c>
      <c r="E73" s="44" t="s">
        <v>31</v>
      </c>
      <c r="F73" s="44"/>
      <c r="G73" s="46"/>
      <c r="H73" s="47"/>
      <c r="I73" s="50">
        <v>2160</v>
      </c>
    </row>
    <row r="74" spans="1:9">
      <c r="A74" s="44" t="s">
        <v>45</v>
      </c>
      <c r="B74" s="44" t="s">
        <v>59</v>
      </c>
      <c r="C74" s="45">
        <v>20</v>
      </c>
      <c r="D74" s="45">
        <v>550012</v>
      </c>
      <c r="E74" s="44" t="s">
        <v>24</v>
      </c>
      <c r="F74" s="44"/>
      <c r="G74" s="46"/>
      <c r="H74" s="47"/>
      <c r="I74" s="50">
        <v>1000</v>
      </c>
    </row>
    <row r="75" spans="1:9">
      <c r="A75" s="44" t="s">
        <v>45</v>
      </c>
      <c r="B75" s="44" t="s">
        <v>60</v>
      </c>
      <c r="C75" s="45">
        <v>20</v>
      </c>
      <c r="D75" s="45">
        <v>550012</v>
      </c>
      <c r="E75" s="44" t="s">
        <v>304</v>
      </c>
      <c r="F75" s="44"/>
      <c r="G75" s="46"/>
      <c r="H75" s="47"/>
      <c r="I75" s="50">
        <v>1700</v>
      </c>
    </row>
    <row r="76" spans="1:9">
      <c r="A76" s="44" t="s">
        <v>172</v>
      </c>
      <c r="B76" s="44" t="s">
        <v>61</v>
      </c>
      <c r="C76" s="45">
        <v>20</v>
      </c>
      <c r="D76" s="45">
        <v>5502</v>
      </c>
      <c r="E76" s="44" t="s">
        <v>14</v>
      </c>
      <c r="F76" s="44"/>
      <c r="G76" s="46"/>
      <c r="H76" s="47"/>
      <c r="I76" s="50">
        <v>6541</v>
      </c>
    </row>
    <row r="77" spans="1:9">
      <c r="A77" s="44" t="s">
        <v>172</v>
      </c>
      <c r="B77" s="44" t="s">
        <v>61</v>
      </c>
      <c r="C77" s="45">
        <v>20</v>
      </c>
      <c r="D77" s="45">
        <v>5525</v>
      </c>
      <c r="E77" s="46" t="s">
        <v>305</v>
      </c>
      <c r="F77" s="46"/>
      <c r="G77" s="46" t="s">
        <v>62</v>
      </c>
      <c r="H77" s="47" t="s">
        <v>240</v>
      </c>
      <c r="I77" s="50">
        <v>18000</v>
      </c>
    </row>
    <row r="78" spans="1:9">
      <c r="A78" s="44" t="s">
        <v>172</v>
      </c>
      <c r="B78" s="44" t="s">
        <v>61</v>
      </c>
      <c r="C78" s="45">
        <v>20</v>
      </c>
      <c r="D78" s="45">
        <v>5525</v>
      </c>
      <c r="E78" s="44" t="s">
        <v>305</v>
      </c>
      <c r="F78" s="44"/>
      <c r="G78" s="46"/>
      <c r="H78" s="47"/>
      <c r="I78" s="50">
        <v>13943.04</v>
      </c>
    </row>
    <row r="79" spans="1:9">
      <c r="A79" s="44" t="s">
        <v>172</v>
      </c>
      <c r="B79" s="44" t="s">
        <v>61</v>
      </c>
      <c r="C79" s="45">
        <v>20</v>
      </c>
      <c r="D79" s="45">
        <v>55395</v>
      </c>
      <c r="E79" s="44" t="s">
        <v>241</v>
      </c>
      <c r="F79" s="44"/>
      <c r="G79" s="46"/>
      <c r="H79" s="47"/>
      <c r="I79" s="50">
        <v>4000</v>
      </c>
    </row>
    <row r="80" spans="1:9">
      <c r="A80" s="44" t="s">
        <v>172</v>
      </c>
      <c r="B80" s="44" t="s">
        <v>61</v>
      </c>
      <c r="C80" s="45">
        <v>20</v>
      </c>
      <c r="D80" s="45">
        <v>550001</v>
      </c>
      <c r="E80" s="44" t="s">
        <v>15</v>
      </c>
      <c r="F80" s="44"/>
      <c r="G80" s="46"/>
      <c r="H80" s="47"/>
      <c r="I80" s="50">
        <v>12000</v>
      </c>
    </row>
    <row r="81" spans="1:9">
      <c r="A81" s="44" t="s">
        <v>172</v>
      </c>
      <c r="B81" s="44" t="s">
        <v>61</v>
      </c>
      <c r="C81" s="45">
        <v>20</v>
      </c>
      <c r="D81" s="45">
        <v>550040</v>
      </c>
      <c r="E81" s="46" t="s">
        <v>63</v>
      </c>
      <c r="F81" s="46"/>
      <c r="G81" s="46" t="s">
        <v>62</v>
      </c>
      <c r="H81" s="47" t="s">
        <v>240</v>
      </c>
      <c r="I81" s="50">
        <v>28000</v>
      </c>
    </row>
    <row r="82" spans="1:9">
      <c r="A82" s="44" t="s">
        <v>172</v>
      </c>
      <c r="B82" s="44" t="s">
        <v>61</v>
      </c>
      <c r="C82" s="45">
        <v>20</v>
      </c>
      <c r="D82" s="45">
        <v>550040</v>
      </c>
      <c r="E82" s="44" t="s">
        <v>63</v>
      </c>
      <c r="F82" s="44"/>
      <c r="G82" s="46"/>
      <c r="H82" s="47"/>
      <c r="I82" s="50">
        <v>18628</v>
      </c>
    </row>
    <row r="83" spans="1:9">
      <c r="A83" s="44" t="s">
        <v>172</v>
      </c>
      <c r="B83" s="44" t="s">
        <v>61</v>
      </c>
      <c r="C83" s="45">
        <v>20</v>
      </c>
      <c r="D83" s="45">
        <v>550041</v>
      </c>
      <c r="E83" s="44" t="s">
        <v>64</v>
      </c>
      <c r="F83" s="44"/>
      <c r="G83" s="46"/>
      <c r="H83" s="47"/>
      <c r="I83" s="50">
        <v>6500</v>
      </c>
    </row>
    <row r="84" spans="1:9">
      <c r="A84" s="44" t="s">
        <v>172</v>
      </c>
      <c r="B84" s="44" t="s">
        <v>61</v>
      </c>
      <c r="C84" s="45">
        <v>20</v>
      </c>
      <c r="D84" s="45">
        <v>550060</v>
      </c>
      <c r="E84" s="46" t="s">
        <v>319</v>
      </c>
      <c r="F84" s="46"/>
      <c r="G84" s="46" t="s">
        <v>62</v>
      </c>
      <c r="H84" s="47" t="s">
        <v>240</v>
      </c>
      <c r="I84" s="50">
        <v>25000</v>
      </c>
    </row>
    <row r="85" spans="1:9">
      <c r="A85" s="44" t="s">
        <v>172</v>
      </c>
      <c r="B85" s="44" t="s">
        <v>61</v>
      </c>
      <c r="C85" s="45">
        <v>20</v>
      </c>
      <c r="D85" s="45">
        <v>550060</v>
      </c>
      <c r="E85" s="46" t="s">
        <v>319</v>
      </c>
      <c r="F85" s="46"/>
      <c r="G85" s="46" t="s">
        <v>65</v>
      </c>
      <c r="H85" s="52" t="s">
        <v>242</v>
      </c>
      <c r="I85" s="50">
        <v>8500</v>
      </c>
    </row>
    <row r="86" spans="1:9">
      <c r="A86" s="44" t="s">
        <v>172</v>
      </c>
      <c r="B86" s="44" t="s">
        <v>61</v>
      </c>
      <c r="C86" s="45">
        <v>20</v>
      </c>
      <c r="D86" s="45">
        <v>550060</v>
      </c>
      <c r="E86" s="46" t="s">
        <v>319</v>
      </c>
      <c r="F86" s="44"/>
      <c r="G86" s="46"/>
      <c r="H86" s="47"/>
      <c r="I86" s="50">
        <v>16888</v>
      </c>
    </row>
    <row r="87" spans="1:9">
      <c r="A87" s="44" t="s">
        <v>125</v>
      </c>
      <c r="B87" s="44" t="s">
        <v>108</v>
      </c>
      <c r="C87" s="45">
        <v>20</v>
      </c>
      <c r="D87" s="45">
        <v>15</v>
      </c>
      <c r="E87" s="46" t="s">
        <v>148</v>
      </c>
      <c r="F87" s="46" t="s">
        <v>74</v>
      </c>
      <c r="G87" s="46" t="s">
        <v>126</v>
      </c>
      <c r="H87" s="52" t="s">
        <v>243</v>
      </c>
      <c r="I87" s="50">
        <v>1785184</v>
      </c>
    </row>
    <row r="88" spans="1:9">
      <c r="A88" s="44" t="s">
        <v>125</v>
      </c>
      <c r="B88" s="44" t="s">
        <v>108</v>
      </c>
      <c r="C88" s="45">
        <v>20</v>
      </c>
      <c r="D88" s="45">
        <v>550099</v>
      </c>
      <c r="E88" s="46" t="s">
        <v>31</v>
      </c>
      <c r="F88" s="46"/>
      <c r="G88" s="46" t="s">
        <v>245</v>
      </c>
      <c r="H88" s="52" t="s">
        <v>246</v>
      </c>
      <c r="I88" s="50">
        <v>1163</v>
      </c>
    </row>
    <row r="89" spans="1:9">
      <c r="A89" s="44" t="s">
        <v>125</v>
      </c>
      <c r="B89" s="44" t="s">
        <v>108</v>
      </c>
      <c r="C89" s="45">
        <v>20</v>
      </c>
      <c r="D89" s="45">
        <v>550099</v>
      </c>
      <c r="E89" s="46" t="s">
        <v>31</v>
      </c>
      <c r="F89" s="46"/>
      <c r="G89" s="46" t="s">
        <v>129</v>
      </c>
      <c r="H89" s="52" t="s">
        <v>247</v>
      </c>
      <c r="I89" s="50">
        <v>90308</v>
      </c>
    </row>
    <row r="90" spans="1:9">
      <c r="A90" s="44" t="s">
        <v>125</v>
      </c>
      <c r="B90" s="44" t="s">
        <v>108</v>
      </c>
      <c r="C90" s="45">
        <v>20</v>
      </c>
      <c r="D90" s="45">
        <v>550099</v>
      </c>
      <c r="E90" s="46" t="s">
        <v>31</v>
      </c>
      <c r="F90" s="46"/>
      <c r="G90" s="46" t="s">
        <v>130</v>
      </c>
      <c r="H90" s="52" t="s">
        <v>248</v>
      </c>
      <c r="I90" s="50">
        <v>28250</v>
      </c>
    </row>
    <row r="91" spans="1:9">
      <c r="A91" s="44" t="s">
        <v>125</v>
      </c>
      <c r="B91" s="44" t="s">
        <v>108</v>
      </c>
      <c r="C91" s="45">
        <v>20</v>
      </c>
      <c r="D91" s="45">
        <v>550099</v>
      </c>
      <c r="E91" s="46" t="s">
        <v>31</v>
      </c>
      <c r="F91" s="46"/>
      <c r="G91" s="46" t="s">
        <v>131</v>
      </c>
      <c r="H91" s="52" t="s">
        <v>244</v>
      </c>
      <c r="I91" s="50">
        <v>560547</v>
      </c>
    </row>
    <row r="92" spans="1:9">
      <c r="A92" s="44" t="s">
        <v>125</v>
      </c>
      <c r="B92" s="44" t="s">
        <v>108</v>
      </c>
      <c r="C92" s="45">
        <v>20</v>
      </c>
      <c r="D92" s="45">
        <v>550099</v>
      </c>
      <c r="E92" s="46" t="s">
        <v>31</v>
      </c>
      <c r="F92" s="46"/>
      <c r="G92" s="46" t="s">
        <v>132</v>
      </c>
      <c r="H92" s="52" t="s">
        <v>249</v>
      </c>
      <c r="I92" s="50">
        <v>26238</v>
      </c>
    </row>
    <row r="93" spans="1:9">
      <c r="A93" s="44" t="s">
        <v>125</v>
      </c>
      <c r="B93" s="44" t="s">
        <v>108</v>
      </c>
      <c r="C93" s="45">
        <v>20</v>
      </c>
      <c r="D93" s="45">
        <v>550099</v>
      </c>
      <c r="E93" s="46" t="s">
        <v>31</v>
      </c>
      <c r="F93" s="46"/>
      <c r="G93" s="46" t="s">
        <v>250</v>
      </c>
      <c r="H93" s="52" t="s">
        <v>250</v>
      </c>
      <c r="I93" s="50">
        <v>237602</v>
      </c>
    </row>
    <row r="94" spans="1:9">
      <c r="A94" s="44" t="s">
        <v>125</v>
      </c>
      <c r="B94" s="44" t="s">
        <v>108</v>
      </c>
      <c r="C94" s="45">
        <v>20</v>
      </c>
      <c r="D94" s="45">
        <v>550099</v>
      </c>
      <c r="E94" s="46" t="s">
        <v>31</v>
      </c>
      <c r="F94" s="46"/>
      <c r="G94" s="46" t="s">
        <v>251</v>
      </c>
      <c r="H94" s="52" t="s">
        <v>252</v>
      </c>
      <c r="I94" s="50">
        <v>252475</v>
      </c>
    </row>
    <row r="95" spans="1:9">
      <c r="A95" s="44" t="s">
        <v>125</v>
      </c>
      <c r="B95" s="44" t="s">
        <v>108</v>
      </c>
      <c r="C95" s="45">
        <v>20</v>
      </c>
      <c r="D95" s="45">
        <v>550099</v>
      </c>
      <c r="E95" s="46" t="s">
        <v>31</v>
      </c>
      <c r="F95" s="46"/>
      <c r="G95" s="46" t="s">
        <v>253</v>
      </c>
      <c r="H95" s="52" t="s">
        <v>254</v>
      </c>
      <c r="I95" s="50">
        <v>194273</v>
      </c>
    </row>
    <row r="96" spans="1:9">
      <c r="A96" s="44" t="s">
        <v>125</v>
      </c>
      <c r="B96" s="44" t="s">
        <v>108</v>
      </c>
      <c r="C96" s="45">
        <v>20</v>
      </c>
      <c r="D96" s="45">
        <v>550099</v>
      </c>
      <c r="E96" s="46" t="s">
        <v>31</v>
      </c>
      <c r="F96" s="46"/>
      <c r="G96" s="46" t="s">
        <v>255</v>
      </c>
      <c r="H96" s="52" t="s">
        <v>256</v>
      </c>
      <c r="I96" s="50">
        <v>183180</v>
      </c>
    </row>
    <row r="97" spans="1:9">
      <c r="A97" s="44" t="s">
        <v>125</v>
      </c>
      <c r="B97" s="44" t="s">
        <v>108</v>
      </c>
      <c r="C97" s="45">
        <v>20</v>
      </c>
      <c r="D97" s="45">
        <v>550099</v>
      </c>
      <c r="E97" s="46" t="s">
        <v>31</v>
      </c>
      <c r="F97" s="46"/>
      <c r="G97" s="46" t="s">
        <v>257</v>
      </c>
      <c r="H97" s="52" t="s">
        <v>258</v>
      </c>
      <c r="I97" s="50">
        <v>74735</v>
      </c>
    </row>
    <row r="98" spans="1:9">
      <c r="A98" s="44" t="s">
        <v>125</v>
      </c>
      <c r="B98" s="44" t="s">
        <v>108</v>
      </c>
      <c r="C98" s="45">
        <v>20</v>
      </c>
      <c r="D98" s="45">
        <v>550099</v>
      </c>
      <c r="E98" s="46" t="s">
        <v>31</v>
      </c>
      <c r="F98" s="46"/>
      <c r="G98" s="46" t="s">
        <v>133</v>
      </c>
      <c r="H98" s="52" t="s">
        <v>259</v>
      </c>
      <c r="I98" s="50">
        <v>76778</v>
      </c>
    </row>
    <row r="99" spans="1:9">
      <c r="A99" s="44" t="s">
        <v>125</v>
      </c>
      <c r="B99" s="44" t="s">
        <v>108</v>
      </c>
      <c r="C99" s="45">
        <v>20</v>
      </c>
      <c r="D99" s="45">
        <v>550099</v>
      </c>
      <c r="E99" s="46" t="s">
        <v>31</v>
      </c>
      <c r="F99" s="46"/>
      <c r="G99" s="46" t="s">
        <v>127</v>
      </c>
      <c r="H99" s="52" t="s">
        <v>260</v>
      </c>
      <c r="I99" s="50">
        <v>46667</v>
      </c>
    </row>
    <row r="100" spans="1:9">
      <c r="A100" s="44" t="s">
        <v>66</v>
      </c>
      <c r="B100" s="44" t="s">
        <v>67</v>
      </c>
      <c r="C100" s="45">
        <v>20</v>
      </c>
      <c r="D100" s="45">
        <v>5511</v>
      </c>
      <c r="E100" s="46" t="s">
        <v>70</v>
      </c>
      <c r="F100" s="46" t="s">
        <v>71</v>
      </c>
      <c r="G100" s="46" t="s">
        <v>72</v>
      </c>
      <c r="H100" s="47"/>
      <c r="I100" s="50">
        <v>10423603</v>
      </c>
    </row>
    <row r="101" spans="1:9">
      <c r="A101" s="44" t="s">
        <v>66</v>
      </c>
      <c r="B101" s="44" t="s">
        <v>67</v>
      </c>
      <c r="C101" s="45">
        <v>20</v>
      </c>
      <c r="D101" s="45">
        <v>5511</v>
      </c>
      <c r="E101" s="44" t="s">
        <v>70</v>
      </c>
      <c r="F101" s="44"/>
      <c r="G101" s="46"/>
      <c r="H101" s="47"/>
      <c r="I101" s="50">
        <v>15884902</v>
      </c>
    </row>
    <row r="102" spans="1:9">
      <c r="A102" s="44" t="s">
        <v>66</v>
      </c>
      <c r="B102" s="44" t="s">
        <v>67</v>
      </c>
      <c r="C102" s="45">
        <v>20</v>
      </c>
      <c r="D102" s="45">
        <v>5512</v>
      </c>
      <c r="E102" s="46" t="s">
        <v>73</v>
      </c>
      <c r="F102" s="46" t="s">
        <v>71</v>
      </c>
      <c r="G102" s="46" t="s">
        <v>72</v>
      </c>
      <c r="H102" s="47"/>
      <c r="I102" s="50">
        <v>68570</v>
      </c>
    </row>
    <row r="103" spans="1:9">
      <c r="A103" s="44" t="s">
        <v>66</v>
      </c>
      <c r="B103" s="44" t="s">
        <v>67</v>
      </c>
      <c r="C103" s="45">
        <v>20</v>
      </c>
      <c r="D103" s="45">
        <v>5512</v>
      </c>
      <c r="E103" s="44" t="s">
        <v>73</v>
      </c>
      <c r="F103" s="44"/>
      <c r="G103" s="46"/>
      <c r="H103" s="47"/>
      <c r="I103" s="50">
        <v>206452</v>
      </c>
    </row>
    <row r="104" spans="1:9">
      <c r="A104" s="44" t="s">
        <v>66</v>
      </c>
      <c r="B104" s="44" t="s">
        <v>67</v>
      </c>
      <c r="C104" s="45">
        <v>20</v>
      </c>
      <c r="D104" s="45">
        <v>55409</v>
      </c>
      <c r="E104" s="44" t="s">
        <v>303</v>
      </c>
      <c r="F104" s="44"/>
      <c r="G104" s="46"/>
      <c r="H104" s="47"/>
      <c r="I104" s="50">
        <v>470</v>
      </c>
    </row>
    <row r="105" spans="1:9">
      <c r="A105" s="44" t="s">
        <v>66</v>
      </c>
      <c r="B105" s="44" t="s">
        <v>67</v>
      </c>
      <c r="C105" s="45">
        <v>20</v>
      </c>
      <c r="D105" s="45">
        <v>6010</v>
      </c>
      <c r="E105" s="44" t="s">
        <v>306</v>
      </c>
      <c r="F105" s="44"/>
      <c r="G105" s="46"/>
      <c r="H105" s="47"/>
      <c r="I105" s="50">
        <v>7755</v>
      </c>
    </row>
    <row r="106" spans="1:9">
      <c r="A106" s="44" t="s">
        <v>66</v>
      </c>
      <c r="B106" s="44" t="s">
        <v>261</v>
      </c>
      <c r="C106" s="45">
        <v>20</v>
      </c>
      <c r="D106" s="45">
        <v>15</v>
      </c>
      <c r="E106" s="46" t="s">
        <v>148</v>
      </c>
      <c r="F106" s="46" t="s">
        <v>74</v>
      </c>
      <c r="G106" s="46" t="s">
        <v>75</v>
      </c>
      <c r="H106" s="52" t="s">
        <v>221</v>
      </c>
      <c r="I106" s="50">
        <v>445000</v>
      </c>
    </row>
    <row r="107" spans="1:9">
      <c r="A107" s="44" t="s">
        <v>66</v>
      </c>
      <c r="B107" s="44" t="s">
        <v>261</v>
      </c>
      <c r="C107" s="45">
        <v>20</v>
      </c>
      <c r="D107" s="45">
        <v>15</v>
      </c>
      <c r="E107" s="46" t="s">
        <v>148</v>
      </c>
      <c r="F107" s="46" t="s">
        <v>74</v>
      </c>
      <c r="G107" s="46" t="s">
        <v>76</v>
      </c>
      <c r="H107" s="52" t="s">
        <v>220</v>
      </c>
      <c r="I107" s="50">
        <v>100000</v>
      </c>
    </row>
    <row r="108" spans="1:9">
      <c r="A108" s="44" t="s">
        <v>66</v>
      </c>
      <c r="B108" s="44" t="s">
        <v>261</v>
      </c>
      <c r="C108" s="45">
        <v>20</v>
      </c>
      <c r="D108" s="45">
        <v>5515</v>
      </c>
      <c r="E108" s="44" t="s">
        <v>77</v>
      </c>
      <c r="F108" s="44"/>
      <c r="G108" s="46"/>
      <c r="H108" s="47"/>
      <c r="I108" s="50">
        <v>3000</v>
      </c>
    </row>
    <row r="109" spans="1:9">
      <c r="A109" s="44" t="s">
        <v>66</v>
      </c>
      <c r="B109" s="44" t="s">
        <v>261</v>
      </c>
      <c r="C109" s="45">
        <v>20</v>
      </c>
      <c r="D109" s="45">
        <v>550012</v>
      </c>
      <c r="E109" s="44" t="s">
        <v>24</v>
      </c>
      <c r="F109" s="44"/>
      <c r="G109" s="46"/>
      <c r="H109" s="47"/>
      <c r="I109" s="50">
        <v>500</v>
      </c>
    </row>
    <row r="110" spans="1:9">
      <c r="A110" s="44" t="s">
        <v>66</v>
      </c>
      <c r="B110" s="44" t="s">
        <v>261</v>
      </c>
      <c r="C110" s="45">
        <v>20</v>
      </c>
      <c r="D110" s="45">
        <v>55130000</v>
      </c>
      <c r="E110" s="44" t="s">
        <v>78</v>
      </c>
      <c r="F110" s="44"/>
      <c r="G110" s="46"/>
      <c r="H110" s="47"/>
      <c r="I110" s="50">
        <v>1811966</v>
      </c>
    </row>
    <row r="111" spans="1:9">
      <c r="A111" s="44" t="s">
        <v>66</v>
      </c>
      <c r="B111" s="44" t="s">
        <v>261</v>
      </c>
      <c r="C111" s="45">
        <v>20</v>
      </c>
      <c r="D111" s="45">
        <v>55130001</v>
      </c>
      <c r="E111" s="44" t="s">
        <v>79</v>
      </c>
      <c r="F111" s="44"/>
      <c r="G111" s="46"/>
      <c r="H111" s="47"/>
      <c r="I111" s="50">
        <v>500</v>
      </c>
    </row>
    <row r="112" spans="1:9">
      <c r="A112" s="44" t="s">
        <v>66</v>
      </c>
      <c r="B112" s="44" t="s">
        <v>261</v>
      </c>
      <c r="C112" s="45">
        <v>20</v>
      </c>
      <c r="D112" s="45">
        <v>55130300</v>
      </c>
      <c r="E112" s="44" t="s">
        <v>80</v>
      </c>
      <c r="F112" s="44"/>
      <c r="G112" s="46"/>
      <c r="H112" s="47"/>
      <c r="I112" s="50">
        <v>370000</v>
      </c>
    </row>
    <row r="113" spans="1:9">
      <c r="A113" s="44" t="s">
        <v>66</v>
      </c>
      <c r="B113" s="44" t="s">
        <v>261</v>
      </c>
      <c r="C113" s="45">
        <v>20</v>
      </c>
      <c r="D113" s="45">
        <v>55130600</v>
      </c>
      <c r="E113" s="44" t="s">
        <v>81</v>
      </c>
      <c r="F113" s="44"/>
      <c r="G113" s="46"/>
      <c r="H113" s="47"/>
      <c r="I113" s="50">
        <v>722073</v>
      </c>
    </row>
    <row r="114" spans="1:9">
      <c r="A114" s="44" t="s">
        <v>66</v>
      </c>
      <c r="B114" s="44" t="s">
        <v>261</v>
      </c>
      <c r="C114" s="45">
        <v>20</v>
      </c>
      <c r="D114" s="45">
        <v>55130700</v>
      </c>
      <c r="E114" s="44" t="s">
        <v>82</v>
      </c>
      <c r="F114" s="44"/>
      <c r="G114" s="46"/>
      <c r="H114" s="47"/>
      <c r="I114" s="50">
        <v>215000</v>
      </c>
    </row>
    <row r="115" spans="1:9">
      <c r="A115" s="44" t="s">
        <v>66</v>
      </c>
      <c r="B115" s="44" t="s">
        <v>261</v>
      </c>
      <c r="C115" s="45">
        <v>20</v>
      </c>
      <c r="D115" s="45">
        <v>55130800</v>
      </c>
      <c r="E115" s="44" t="s">
        <v>83</v>
      </c>
      <c r="F115" s="44"/>
      <c r="G115" s="46"/>
      <c r="H115" s="47"/>
      <c r="I115" s="50">
        <v>2770000</v>
      </c>
    </row>
    <row r="116" spans="1:9">
      <c r="A116" s="44" t="s">
        <v>66</v>
      </c>
      <c r="B116" s="44" t="s">
        <v>261</v>
      </c>
      <c r="C116" s="45">
        <v>20</v>
      </c>
      <c r="D116" s="45">
        <v>55130800</v>
      </c>
      <c r="E116" s="44" t="s">
        <v>355</v>
      </c>
      <c r="F116" s="44"/>
      <c r="G116" s="46"/>
      <c r="H116" s="47"/>
      <c r="I116" s="50">
        <v>15000</v>
      </c>
    </row>
    <row r="117" spans="1:9">
      <c r="A117" s="44" t="s">
        <v>66</v>
      </c>
      <c r="B117" s="44" t="s">
        <v>261</v>
      </c>
      <c r="C117" s="45">
        <v>20</v>
      </c>
      <c r="D117" s="45">
        <v>55130802</v>
      </c>
      <c r="E117" s="44" t="s">
        <v>262</v>
      </c>
      <c r="F117" s="44"/>
      <c r="G117" s="46"/>
      <c r="H117" s="47"/>
      <c r="I117" s="50">
        <v>11000</v>
      </c>
    </row>
    <row r="118" spans="1:9">
      <c r="A118" s="44" t="s">
        <v>66</v>
      </c>
      <c r="B118" s="44" t="s">
        <v>261</v>
      </c>
      <c r="C118" s="45">
        <v>20</v>
      </c>
      <c r="D118" s="45">
        <v>55130804</v>
      </c>
      <c r="E118" s="44" t="s">
        <v>92</v>
      </c>
      <c r="F118" s="44"/>
      <c r="G118" s="46"/>
      <c r="H118" s="47"/>
      <c r="I118" s="50">
        <v>50000</v>
      </c>
    </row>
    <row r="119" spans="1:9">
      <c r="A119" s="44" t="s">
        <v>66</v>
      </c>
      <c r="B119" s="44" t="s">
        <v>261</v>
      </c>
      <c r="C119" s="45">
        <v>20</v>
      </c>
      <c r="D119" s="45">
        <v>55130810</v>
      </c>
      <c r="E119" s="44" t="s">
        <v>93</v>
      </c>
      <c r="F119" s="44"/>
      <c r="G119" s="46"/>
      <c r="H119" s="47"/>
      <c r="I119" s="50">
        <v>25000</v>
      </c>
    </row>
    <row r="120" spans="1:9">
      <c r="A120" s="44" t="s">
        <v>66</v>
      </c>
      <c r="B120" s="44" t="s">
        <v>261</v>
      </c>
      <c r="C120" s="45">
        <v>20</v>
      </c>
      <c r="D120" s="45">
        <v>55130811</v>
      </c>
      <c r="E120" s="44" t="s">
        <v>94</v>
      </c>
      <c r="F120" s="44"/>
      <c r="G120" s="46"/>
      <c r="H120" s="47"/>
      <c r="I120" s="50">
        <v>30000</v>
      </c>
    </row>
    <row r="121" spans="1:9">
      <c r="A121" s="44" t="s">
        <v>66</v>
      </c>
      <c r="B121" s="44" t="s">
        <v>261</v>
      </c>
      <c r="C121" s="45">
        <v>20</v>
      </c>
      <c r="D121" s="45">
        <v>55130812</v>
      </c>
      <c r="E121" s="44" t="s">
        <v>95</v>
      </c>
      <c r="F121" s="44"/>
      <c r="G121" s="46"/>
      <c r="H121" s="47"/>
      <c r="I121" s="50">
        <v>170000</v>
      </c>
    </row>
    <row r="122" spans="1:9">
      <c r="A122" s="44" t="s">
        <v>66</v>
      </c>
      <c r="B122" s="44" t="s">
        <v>261</v>
      </c>
      <c r="C122" s="45">
        <v>20</v>
      </c>
      <c r="D122" s="45">
        <v>55130813</v>
      </c>
      <c r="E122" s="44" t="s">
        <v>96</v>
      </c>
      <c r="F122" s="44"/>
      <c r="G122" s="46"/>
      <c r="H122" s="47"/>
      <c r="I122" s="50">
        <v>140000</v>
      </c>
    </row>
    <row r="123" spans="1:9">
      <c r="A123" s="44" t="s">
        <v>66</v>
      </c>
      <c r="B123" s="44" t="s">
        <v>261</v>
      </c>
      <c r="C123" s="45">
        <v>20</v>
      </c>
      <c r="D123" s="45">
        <v>55130900</v>
      </c>
      <c r="E123" s="44" t="s">
        <v>263</v>
      </c>
      <c r="F123" s="44"/>
      <c r="G123" s="46"/>
      <c r="H123" s="47"/>
      <c r="I123" s="50">
        <v>30000</v>
      </c>
    </row>
    <row r="124" spans="1:9">
      <c r="A124" s="44" t="s">
        <v>66</v>
      </c>
      <c r="B124" s="44" t="s">
        <v>261</v>
      </c>
      <c r="C124" s="45">
        <v>20</v>
      </c>
      <c r="D124" s="45">
        <v>55130901</v>
      </c>
      <c r="E124" s="44" t="s">
        <v>219</v>
      </c>
      <c r="F124" s="44"/>
      <c r="G124" s="46"/>
      <c r="H124" s="47"/>
      <c r="I124" s="50">
        <v>1900</v>
      </c>
    </row>
    <row r="125" spans="1:9">
      <c r="A125" s="44" t="s">
        <v>66</v>
      </c>
      <c r="B125" s="44" t="s">
        <v>261</v>
      </c>
      <c r="C125" s="45">
        <v>20</v>
      </c>
      <c r="D125" s="45">
        <v>55130902</v>
      </c>
      <c r="E125" s="44" t="s">
        <v>84</v>
      </c>
      <c r="F125" s="44"/>
      <c r="G125" s="46"/>
      <c r="H125" s="47"/>
      <c r="I125" s="50">
        <v>50000</v>
      </c>
    </row>
    <row r="126" spans="1:9">
      <c r="A126" s="44" t="s">
        <v>66</v>
      </c>
      <c r="B126" s="44" t="s">
        <v>261</v>
      </c>
      <c r="C126" s="45">
        <v>20</v>
      </c>
      <c r="D126" s="45">
        <v>55130903</v>
      </c>
      <c r="E126" s="44" t="s">
        <v>228</v>
      </c>
      <c r="F126" s="44"/>
      <c r="G126" s="46"/>
      <c r="H126" s="47"/>
      <c r="I126" s="50">
        <v>3000</v>
      </c>
    </row>
    <row r="127" spans="1:9">
      <c r="A127" s="44" t="s">
        <v>66</v>
      </c>
      <c r="B127" s="44" t="s">
        <v>261</v>
      </c>
      <c r="C127" s="45">
        <v>20</v>
      </c>
      <c r="D127" s="45">
        <v>55156000</v>
      </c>
      <c r="E127" s="44" t="s">
        <v>222</v>
      </c>
      <c r="F127" s="44"/>
      <c r="G127" s="46"/>
      <c r="H127" s="47"/>
      <c r="I127" s="50">
        <v>3500</v>
      </c>
    </row>
    <row r="128" spans="1:9">
      <c r="A128" s="44" t="s">
        <v>66</v>
      </c>
      <c r="B128" s="44" t="s">
        <v>261</v>
      </c>
      <c r="C128" s="45">
        <v>20</v>
      </c>
      <c r="D128" s="45">
        <v>55158000</v>
      </c>
      <c r="E128" s="44" t="s">
        <v>302</v>
      </c>
      <c r="F128" s="44"/>
      <c r="G128" s="46"/>
      <c r="H128" s="47"/>
      <c r="I128" s="50">
        <v>50</v>
      </c>
    </row>
    <row r="129" spans="1:9">
      <c r="A129" s="44" t="s">
        <v>66</v>
      </c>
      <c r="B129" s="44" t="s">
        <v>261</v>
      </c>
      <c r="C129" s="45">
        <v>20</v>
      </c>
      <c r="D129" s="45">
        <v>55160000</v>
      </c>
      <c r="E129" s="44" t="s">
        <v>226</v>
      </c>
      <c r="F129" s="44"/>
      <c r="G129" s="46"/>
      <c r="H129" s="47"/>
      <c r="I129" s="50">
        <v>8000</v>
      </c>
    </row>
    <row r="130" spans="1:9">
      <c r="A130" s="44" t="s">
        <v>66</v>
      </c>
      <c r="B130" s="44" t="s">
        <v>261</v>
      </c>
      <c r="C130" s="45">
        <v>20</v>
      </c>
      <c r="D130" s="45">
        <v>55166000</v>
      </c>
      <c r="E130" s="44" t="s">
        <v>227</v>
      </c>
      <c r="F130" s="44"/>
      <c r="G130" s="46"/>
      <c r="H130" s="47"/>
      <c r="I130" s="50">
        <v>4000</v>
      </c>
    </row>
    <row r="131" spans="1:9">
      <c r="A131" s="44" t="s">
        <v>66</v>
      </c>
      <c r="B131" s="44" t="s">
        <v>261</v>
      </c>
      <c r="C131" s="45">
        <v>20</v>
      </c>
      <c r="D131" s="45">
        <v>6010</v>
      </c>
      <c r="E131" s="44" t="s">
        <v>139</v>
      </c>
      <c r="F131" s="44"/>
      <c r="G131" s="46"/>
      <c r="H131" s="47"/>
      <c r="I131" s="50">
        <v>2500</v>
      </c>
    </row>
    <row r="132" spans="1:9">
      <c r="A132" s="44" t="s">
        <v>66</v>
      </c>
      <c r="B132" s="44" t="s">
        <v>264</v>
      </c>
      <c r="C132" s="45">
        <v>20</v>
      </c>
      <c r="D132" s="45">
        <v>5514</v>
      </c>
      <c r="E132" s="46" t="s">
        <v>23</v>
      </c>
      <c r="F132" s="44"/>
      <c r="G132" s="46"/>
      <c r="H132" s="47"/>
      <c r="I132" s="50">
        <v>76313</v>
      </c>
    </row>
    <row r="133" spans="1:9">
      <c r="A133" s="44" t="s">
        <v>66</v>
      </c>
      <c r="B133" s="44" t="s">
        <v>264</v>
      </c>
      <c r="C133" s="45">
        <v>20</v>
      </c>
      <c r="D133" s="45">
        <v>5514</v>
      </c>
      <c r="E133" s="46" t="s">
        <v>360</v>
      </c>
      <c r="F133" s="44"/>
      <c r="G133" s="46"/>
      <c r="H133" s="47"/>
      <c r="I133" s="50">
        <v>89000</v>
      </c>
    </row>
    <row r="134" spans="1:9">
      <c r="A134" s="44" t="s">
        <v>66</v>
      </c>
      <c r="B134" s="44" t="s">
        <v>264</v>
      </c>
      <c r="C134" s="45">
        <v>20</v>
      </c>
      <c r="D134" s="45">
        <v>5515</v>
      </c>
      <c r="E134" s="44" t="s">
        <v>77</v>
      </c>
      <c r="F134" s="44"/>
      <c r="G134" s="46"/>
      <c r="H134" s="47"/>
      <c r="I134" s="50">
        <v>116502</v>
      </c>
    </row>
    <row r="135" spans="1:9">
      <c r="A135" s="44" t="s">
        <v>66</v>
      </c>
      <c r="B135" s="44" t="s">
        <v>264</v>
      </c>
      <c r="C135" s="45">
        <v>20</v>
      </c>
      <c r="D135" s="45">
        <v>5515</v>
      </c>
      <c r="E135" s="44" t="s">
        <v>364</v>
      </c>
      <c r="F135" s="44"/>
      <c r="G135" s="46"/>
      <c r="H135" s="47"/>
      <c r="I135" s="50">
        <v>3324</v>
      </c>
    </row>
    <row r="136" spans="1:9">
      <c r="A136" s="44" t="s">
        <v>66</v>
      </c>
      <c r="B136" s="44" t="s">
        <v>264</v>
      </c>
      <c r="C136" s="45">
        <v>20</v>
      </c>
      <c r="D136" s="45">
        <v>5515</v>
      </c>
      <c r="E136" s="44" t="s">
        <v>77</v>
      </c>
      <c r="F136" s="44"/>
      <c r="G136" s="46"/>
      <c r="H136" s="47"/>
      <c r="I136" s="50">
        <v>15340</v>
      </c>
    </row>
    <row r="137" spans="1:9">
      <c r="A137" s="44" t="s">
        <v>66</v>
      </c>
      <c r="B137" s="44" t="s">
        <v>264</v>
      </c>
      <c r="C137" s="45">
        <v>20</v>
      </c>
      <c r="D137" s="45">
        <v>5521</v>
      </c>
      <c r="E137" s="44" t="s">
        <v>369</v>
      </c>
      <c r="F137" s="44"/>
      <c r="G137" s="46"/>
      <c r="H137" s="47"/>
      <c r="I137" s="50">
        <v>500</v>
      </c>
    </row>
    <row r="138" spans="1:9">
      <c r="A138" s="44" t="s">
        <v>66</v>
      </c>
      <c r="B138" s="44" t="s">
        <v>264</v>
      </c>
      <c r="C138" s="45">
        <v>20</v>
      </c>
      <c r="D138" s="45">
        <v>5521</v>
      </c>
      <c r="E138" s="46" t="s">
        <v>368</v>
      </c>
      <c r="F138" s="46"/>
      <c r="G138" s="46" t="s">
        <v>85</v>
      </c>
      <c r="H138" s="52" t="s">
        <v>266</v>
      </c>
      <c r="I138" s="50">
        <v>8000</v>
      </c>
    </row>
    <row r="139" spans="1:9">
      <c r="A139" s="44" t="s">
        <v>66</v>
      </c>
      <c r="B139" s="44" t="s">
        <v>264</v>
      </c>
      <c r="C139" s="45">
        <v>20</v>
      </c>
      <c r="D139" s="45">
        <v>55258</v>
      </c>
      <c r="E139" s="44" t="s">
        <v>265</v>
      </c>
      <c r="F139" s="44"/>
      <c r="G139" s="46"/>
      <c r="H139" s="47"/>
      <c r="I139" s="50">
        <v>2000</v>
      </c>
    </row>
    <row r="140" spans="1:9">
      <c r="A140" s="44" t="s">
        <v>66</v>
      </c>
      <c r="B140" s="44" t="s">
        <v>264</v>
      </c>
      <c r="C140" s="45">
        <v>20</v>
      </c>
      <c r="D140" s="45">
        <v>55396</v>
      </c>
      <c r="E140" s="44" t="s">
        <v>87</v>
      </c>
      <c r="F140" s="44"/>
      <c r="G140" s="46"/>
      <c r="H140" s="47"/>
      <c r="I140" s="50">
        <v>2397</v>
      </c>
    </row>
    <row r="141" spans="1:9">
      <c r="A141" s="44" t="s">
        <v>66</v>
      </c>
      <c r="B141" s="44" t="s">
        <v>264</v>
      </c>
      <c r="C141" s="45">
        <v>20</v>
      </c>
      <c r="D141" s="45">
        <v>55397</v>
      </c>
      <c r="E141" s="44" t="s">
        <v>88</v>
      </c>
      <c r="F141" s="44"/>
      <c r="G141" s="46"/>
      <c r="H141" s="47"/>
      <c r="I141" s="50">
        <v>51500</v>
      </c>
    </row>
    <row r="142" spans="1:9">
      <c r="A142" s="44" t="s">
        <v>66</v>
      </c>
      <c r="B142" s="44" t="s">
        <v>264</v>
      </c>
      <c r="C142" s="45">
        <v>20</v>
      </c>
      <c r="D142" s="45">
        <v>55405</v>
      </c>
      <c r="E142" s="44" t="s">
        <v>307</v>
      </c>
      <c r="F142" s="44"/>
      <c r="G142" s="46"/>
      <c r="H142" s="47"/>
      <c r="I142" s="50">
        <v>4512</v>
      </c>
    </row>
    <row r="143" spans="1:9">
      <c r="A143" s="44" t="s">
        <v>66</v>
      </c>
      <c r="B143" s="44" t="s">
        <v>264</v>
      </c>
      <c r="C143" s="45">
        <v>20</v>
      </c>
      <c r="D143" s="45">
        <v>550000</v>
      </c>
      <c r="E143" s="44" t="s">
        <v>53</v>
      </c>
      <c r="F143" s="44"/>
      <c r="G143" s="46"/>
      <c r="H143" s="47"/>
      <c r="I143" s="50">
        <v>71661.399999999994</v>
      </c>
    </row>
    <row r="144" spans="1:9">
      <c r="A144" s="44" t="s">
        <v>66</v>
      </c>
      <c r="B144" s="44" t="s">
        <v>264</v>
      </c>
      <c r="C144" s="45">
        <v>20</v>
      </c>
      <c r="D144" s="45">
        <v>550001</v>
      </c>
      <c r="E144" s="44" t="s">
        <v>15</v>
      </c>
      <c r="F144" s="44"/>
      <c r="G144" s="46"/>
      <c r="H144" s="47"/>
      <c r="I144" s="50">
        <v>5640</v>
      </c>
    </row>
    <row r="145" spans="1:9">
      <c r="A145" s="44" t="s">
        <v>66</v>
      </c>
      <c r="B145" s="44" t="s">
        <v>264</v>
      </c>
      <c r="C145" s="45">
        <v>20</v>
      </c>
      <c r="D145" s="45">
        <v>550010</v>
      </c>
      <c r="E145" s="44" t="s">
        <v>89</v>
      </c>
      <c r="F145" s="44"/>
      <c r="G145" s="46"/>
      <c r="H145" s="47"/>
      <c r="I145" s="50">
        <v>172884.8</v>
      </c>
    </row>
    <row r="146" spans="1:9">
      <c r="A146" s="44" t="s">
        <v>66</v>
      </c>
      <c r="B146" s="44" t="s">
        <v>264</v>
      </c>
      <c r="C146" s="45">
        <v>20</v>
      </c>
      <c r="D146" s="45">
        <v>550030</v>
      </c>
      <c r="E146" s="44" t="s">
        <v>90</v>
      </c>
      <c r="F146" s="44"/>
      <c r="G146" s="46"/>
      <c r="H146" s="47"/>
      <c r="I146" s="50">
        <v>282</v>
      </c>
    </row>
    <row r="147" spans="1:9">
      <c r="A147" s="44" t="s">
        <v>66</v>
      </c>
      <c r="B147" s="44" t="s">
        <v>264</v>
      </c>
      <c r="C147" s="45">
        <v>20</v>
      </c>
      <c r="D147" s="45">
        <v>550099</v>
      </c>
      <c r="E147" s="44" t="s">
        <v>86</v>
      </c>
      <c r="F147" s="44"/>
      <c r="G147" s="46"/>
      <c r="H147" s="47"/>
      <c r="I147" s="50">
        <v>16546</v>
      </c>
    </row>
    <row r="148" spans="1:9">
      <c r="A148" s="44" t="s">
        <v>66</v>
      </c>
      <c r="B148" s="44" t="s">
        <v>264</v>
      </c>
      <c r="C148" s="45">
        <v>20</v>
      </c>
      <c r="D148" s="45">
        <v>550099</v>
      </c>
      <c r="E148" s="44" t="s">
        <v>31</v>
      </c>
      <c r="F148" s="44"/>
      <c r="G148" s="46"/>
      <c r="H148" s="47"/>
      <c r="I148" s="50">
        <v>1290</v>
      </c>
    </row>
    <row r="149" spans="1:9">
      <c r="A149" s="44" t="s">
        <v>66</v>
      </c>
      <c r="B149" s="44" t="s">
        <v>264</v>
      </c>
      <c r="C149" s="45">
        <v>20</v>
      </c>
      <c r="D149" s="45">
        <v>55156000</v>
      </c>
      <c r="E149" s="44" t="s">
        <v>361</v>
      </c>
      <c r="F149" s="44"/>
      <c r="G149" s="46"/>
      <c r="H149" s="47"/>
      <c r="I149" s="50">
        <v>10000</v>
      </c>
    </row>
    <row r="150" spans="1:9">
      <c r="A150" s="44" t="s">
        <v>66</v>
      </c>
      <c r="B150" s="44" t="s">
        <v>264</v>
      </c>
      <c r="C150" s="45">
        <v>20</v>
      </c>
      <c r="D150" s="45">
        <v>55156000</v>
      </c>
      <c r="E150" s="44" t="s">
        <v>222</v>
      </c>
      <c r="F150" s="44"/>
      <c r="G150" s="46"/>
      <c r="H150" s="47"/>
      <c r="I150" s="50">
        <v>45730</v>
      </c>
    </row>
    <row r="151" spans="1:9">
      <c r="A151" s="44" t="s">
        <v>66</v>
      </c>
      <c r="B151" s="44" t="s">
        <v>264</v>
      </c>
      <c r="C151" s="45">
        <v>20</v>
      </c>
      <c r="D151" s="45">
        <v>55156001</v>
      </c>
      <c r="E151" s="44" t="s">
        <v>25</v>
      </c>
      <c r="F151" s="44"/>
      <c r="G151" s="46"/>
      <c r="H151" s="47"/>
      <c r="I151" s="50">
        <v>444639</v>
      </c>
    </row>
    <row r="152" spans="1:9">
      <c r="A152" s="44" t="s">
        <v>66</v>
      </c>
      <c r="B152" s="44" t="s">
        <v>264</v>
      </c>
      <c r="C152" s="45">
        <v>20</v>
      </c>
      <c r="D152" s="45">
        <v>55158000</v>
      </c>
      <c r="E152" s="44" t="s">
        <v>302</v>
      </c>
      <c r="F152" s="44"/>
      <c r="G152" s="46"/>
      <c r="H152" s="47"/>
      <c r="I152" s="50">
        <v>5452</v>
      </c>
    </row>
    <row r="153" spans="1:9">
      <c r="A153" s="44" t="s">
        <v>66</v>
      </c>
      <c r="B153" s="44" t="s">
        <v>91</v>
      </c>
      <c r="C153" s="45">
        <v>20</v>
      </c>
      <c r="D153" s="45">
        <v>15</v>
      </c>
      <c r="E153" s="46" t="s">
        <v>148</v>
      </c>
      <c r="F153" s="46" t="s">
        <v>12</v>
      </c>
      <c r="G153" s="46" t="s">
        <v>225</v>
      </c>
      <c r="H153" s="52" t="s">
        <v>267</v>
      </c>
      <c r="I153" s="50">
        <v>15800</v>
      </c>
    </row>
    <row r="154" spans="1:9">
      <c r="A154" s="44" t="s">
        <v>66</v>
      </c>
      <c r="B154" s="44" t="s">
        <v>91</v>
      </c>
      <c r="C154" s="45">
        <v>20</v>
      </c>
      <c r="D154" s="45">
        <v>55409</v>
      </c>
      <c r="E154" s="44" t="s">
        <v>303</v>
      </c>
      <c r="F154" s="44"/>
      <c r="G154" s="46"/>
      <c r="H154" s="47"/>
      <c r="I154" s="50">
        <v>122275</v>
      </c>
    </row>
    <row r="155" spans="1:9">
      <c r="A155" s="44" t="s">
        <v>66</v>
      </c>
      <c r="B155" s="44" t="s">
        <v>91</v>
      </c>
      <c r="C155" s="45">
        <v>20</v>
      </c>
      <c r="D155" s="45">
        <v>55409</v>
      </c>
      <c r="E155" s="44" t="s">
        <v>308</v>
      </c>
      <c r="F155" s="44"/>
      <c r="G155" s="46"/>
      <c r="H155" s="47"/>
      <c r="I155" s="50">
        <v>4612.5</v>
      </c>
    </row>
    <row r="156" spans="1:9">
      <c r="A156" s="44" t="s">
        <v>66</v>
      </c>
      <c r="B156" s="44" t="s">
        <v>91</v>
      </c>
      <c r="C156" s="45">
        <v>20</v>
      </c>
      <c r="D156" s="45">
        <v>550012</v>
      </c>
      <c r="E156" s="44" t="s">
        <v>24</v>
      </c>
      <c r="F156" s="44"/>
      <c r="G156" s="46"/>
      <c r="H156" s="47"/>
      <c r="I156" s="50">
        <v>6050</v>
      </c>
    </row>
    <row r="157" spans="1:9">
      <c r="A157" s="44" t="s">
        <v>66</v>
      </c>
      <c r="B157" s="44" t="s">
        <v>91</v>
      </c>
      <c r="C157" s="45">
        <v>20</v>
      </c>
      <c r="D157" s="45">
        <v>550099</v>
      </c>
      <c r="E157" s="44" t="s">
        <v>309</v>
      </c>
      <c r="F157" s="44"/>
      <c r="G157" s="46"/>
      <c r="H157" s="47"/>
      <c r="I157" s="50">
        <v>3200</v>
      </c>
    </row>
    <row r="158" spans="1:9">
      <c r="A158" s="44" t="s">
        <v>66</v>
      </c>
      <c r="B158" s="44" t="s">
        <v>91</v>
      </c>
      <c r="C158" s="45">
        <v>20</v>
      </c>
      <c r="D158" s="45">
        <v>550099</v>
      </c>
      <c r="E158" s="44" t="s">
        <v>310</v>
      </c>
      <c r="F158" s="44"/>
      <c r="G158" s="46"/>
      <c r="H158" s="47"/>
      <c r="I158" s="50">
        <v>16000</v>
      </c>
    </row>
    <row r="159" spans="1:9">
      <c r="A159" s="44" t="s">
        <v>66</v>
      </c>
      <c r="B159" s="44" t="s">
        <v>97</v>
      </c>
      <c r="C159" s="45">
        <v>20</v>
      </c>
      <c r="D159" s="45">
        <v>55329</v>
      </c>
      <c r="E159" s="44" t="s">
        <v>282</v>
      </c>
      <c r="F159" s="44"/>
      <c r="G159" s="46"/>
      <c r="H159" s="47"/>
      <c r="I159" s="50">
        <v>105440</v>
      </c>
    </row>
    <row r="160" spans="1:9">
      <c r="A160" s="44" t="s">
        <v>66</v>
      </c>
      <c r="B160" s="44" t="s">
        <v>97</v>
      </c>
      <c r="C160" s="45">
        <v>20</v>
      </c>
      <c r="D160" s="45">
        <v>55320000</v>
      </c>
      <c r="E160" s="44" t="s">
        <v>301</v>
      </c>
      <c r="F160" s="44"/>
      <c r="G160" s="46"/>
      <c r="H160" s="47"/>
      <c r="I160" s="50">
        <v>1018103.6099999999</v>
      </c>
    </row>
    <row r="161" spans="1:9">
      <c r="A161" s="44" t="s">
        <v>66</v>
      </c>
      <c r="B161" s="44" t="s">
        <v>97</v>
      </c>
      <c r="C161" s="45">
        <v>20</v>
      </c>
      <c r="D161" s="45">
        <v>55320001</v>
      </c>
      <c r="E161" s="44" t="s">
        <v>363</v>
      </c>
      <c r="F161" s="44"/>
      <c r="G161" s="46"/>
      <c r="H161" s="47"/>
      <c r="I161" s="50">
        <v>8235</v>
      </c>
    </row>
    <row r="162" spans="1:9">
      <c r="A162" s="44" t="s">
        <v>66</v>
      </c>
      <c r="B162" s="44" t="s">
        <v>97</v>
      </c>
      <c r="C162" s="45">
        <v>20</v>
      </c>
      <c r="D162" s="45">
        <v>55320002</v>
      </c>
      <c r="E162" s="44" t="s">
        <v>98</v>
      </c>
      <c r="F162" s="44"/>
      <c r="G162" s="46"/>
      <c r="H162" s="47"/>
      <c r="I162" s="50">
        <v>106310</v>
      </c>
    </row>
    <row r="163" spans="1:9">
      <c r="A163" s="44" t="s">
        <v>66</v>
      </c>
      <c r="B163" s="44" t="s">
        <v>97</v>
      </c>
      <c r="C163" s="45">
        <v>20</v>
      </c>
      <c r="D163" s="45">
        <v>55320004</v>
      </c>
      <c r="E163" s="44" t="s">
        <v>229</v>
      </c>
      <c r="F163" s="44"/>
      <c r="G163" s="46"/>
      <c r="H163" s="47"/>
      <c r="I163" s="50">
        <v>3080</v>
      </c>
    </row>
    <row r="164" spans="1:9">
      <c r="A164" s="44" t="s">
        <v>99</v>
      </c>
      <c r="B164" s="44" t="s">
        <v>100</v>
      </c>
      <c r="C164" s="45">
        <v>20</v>
      </c>
      <c r="D164" s="45">
        <v>4134</v>
      </c>
      <c r="E164" s="44" t="s">
        <v>120</v>
      </c>
      <c r="F164" s="44"/>
      <c r="G164" s="46"/>
      <c r="H164" s="47"/>
      <c r="I164" s="50">
        <v>2500</v>
      </c>
    </row>
    <row r="165" spans="1:9">
      <c r="A165" s="44" t="s">
        <v>99</v>
      </c>
      <c r="B165" s="44" t="s">
        <v>100</v>
      </c>
      <c r="C165" s="45">
        <v>20</v>
      </c>
      <c r="D165" s="45">
        <v>5502</v>
      </c>
      <c r="E165" s="44" t="s">
        <v>14</v>
      </c>
      <c r="F165" s="44"/>
      <c r="G165" s="46"/>
      <c r="H165" s="47"/>
      <c r="I165" s="50">
        <v>5000</v>
      </c>
    </row>
    <row r="166" spans="1:9">
      <c r="A166" s="44" t="s">
        <v>99</v>
      </c>
      <c r="B166" s="44" t="s">
        <v>100</v>
      </c>
      <c r="C166" s="45">
        <v>20</v>
      </c>
      <c r="D166" s="45">
        <v>5504</v>
      </c>
      <c r="E166" s="46" t="s">
        <v>311</v>
      </c>
      <c r="F166" s="46"/>
      <c r="G166" s="46" t="s">
        <v>105</v>
      </c>
      <c r="H166" s="52" t="s">
        <v>269</v>
      </c>
      <c r="I166" s="50">
        <v>44683.72</v>
      </c>
    </row>
    <row r="167" spans="1:9">
      <c r="A167" s="44" t="s">
        <v>99</v>
      </c>
      <c r="B167" s="44" t="s">
        <v>100</v>
      </c>
      <c r="C167" s="45">
        <v>20</v>
      </c>
      <c r="D167" s="45">
        <v>5504</v>
      </c>
      <c r="E167" s="46" t="s">
        <v>311</v>
      </c>
      <c r="F167" s="46"/>
      <c r="G167" s="46" t="s">
        <v>107</v>
      </c>
      <c r="H167" s="52" t="s">
        <v>268</v>
      </c>
      <c r="I167" s="50">
        <v>14758.94</v>
      </c>
    </row>
    <row r="168" spans="1:9">
      <c r="A168" s="44" t="s">
        <v>99</v>
      </c>
      <c r="B168" s="44" t="s">
        <v>100</v>
      </c>
      <c r="C168" s="45">
        <v>20</v>
      </c>
      <c r="D168" s="45">
        <v>5504</v>
      </c>
      <c r="E168" s="44" t="s">
        <v>311</v>
      </c>
      <c r="F168" s="44"/>
      <c r="G168" s="46"/>
      <c r="H168" s="47"/>
      <c r="I168" s="50">
        <v>647885</v>
      </c>
    </row>
    <row r="169" spans="1:9">
      <c r="A169" s="44" t="s">
        <v>99</v>
      </c>
      <c r="B169" s="44" t="s">
        <v>100</v>
      </c>
      <c r="C169" s="45">
        <v>20</v>
      </c>
      <c r="D169" s="45">
        <v>5514</v>
      </c>
      <c r="E169" s="46" t="s">
        <v>23</v>
      </c>
      <c r="F169" s="44"/>
      <c r="G169" s="46"/>
      <c r="H169" s="47"/>
      <c r="I169" s="50">
        <v>200</v>
      </c>
    </row>
    <row r="170" spans="1:9">
      <c r="A170" s="44" t="s">
        <v>99</v>
      </c>
      <c r="B170" s="44" t="s">
        <v>100</v>
      </c>
      <c r="C170" s="45">
        <v>20</v>
      </c>
      <c r="D170" s="45">
        <v>5524</v>
      </c>
      <c r="E170" s="44" t="s">
        <v>121</v>
      </c>
      <c r="F170" s="44"/>
      <c r="G170" s="46"/>
      <c r="H170" s="47"/>
      <c r="I170" s="50">
        <v>940</v>
      </c>
    </row>
    <row r="171" spans="1:9">
      <c r="A171" s="44" t="s">
        <v>99</v>
      </c>
      <c r="B171" s="44" t="s">
        <v>100</v>
      </c>
      <c r="C171" s="45">
        <v>20</v>
      </c>
      <c r="D171" s="45">
        <v>550001</v>
      </c>
      <c r="E171" s="44" t="s">
        <v>15</v>
      </c>
      <c r="F171" s="44"/>
      <c r="G171" s="46"/>
      <c r="H171" s="47"/>
      <c r="I171" s="50">
        <v>400</v>
      </c>
    </row>
    <row r="172" spans="1:9">
      <c r="A172" s="44" t="s">
        <v>99</v>
      </c>
      <c r="B172" s="44" t="s">
        <v>100</v>
      </c>
      <c r="C172" s="45">
        <v>20</v>
      </c>
      <c r="D172" s="45">
        <v>550052</v>
      </c>
      <c r="E172" s="44" t="s">
        <v>124</v>
      </c>
      <c r="F172" s="44"/>
      <c r="G172" s="46"/>
      <c r="H172" s="47"/>
      <c r="I172" s="50">
        <v>12143</v>
      </c>
    </row>
    <row r="173" spans="1:9">
      <c r="A173" s="44" t="s">
        <v>99</v>
      </c>
      <c r="B173" s="44" t="s">
        <v>100</v>
      </c>
      <c r="C173" s="45">
        <v>20</v>
      </c>
      <c r="D173" s="45">
        <v>550099</v>
      </c>
      <c r="E173" s="44" t="s">
        <v>31</v>
      </c>
      <c r="F173" s="44"/>
      <c r="G173" s="46"/>
      <c r="H173" s="47"/>
      <c r="I173" s="50">
        <v>270</v>
      </c>
    </row>
    <row r="174" spans="1:9">
      <c r="A174" s="44" t="s">
        <v>99</v>
      </c>
      <c r="B174" s="44" t="s">
        <v>119</v>
      </c>
      <c r="C174" s="45">
        <v>20</v>
      </c>
      <c r="D174" s="45">
        <v>550000</v>
      </c>
      <c r="E174" s="44" t="s">
        <v>53</v>
      </c>
      <c r="F174" s="44"/>
      <c r="G174" s="46"/>
      <c r="H174" s="47"/>
      <c r="I174" s="50">
        <v>11863.5</v>
      </c>
    </row>
    <row r="175" spans="1:9">
      <c r="A175" s="44" t="s">
        <v>99</v>
      </c>
      <c r="B175" s="44" t="s">
        <v>119</v>
      </c>
      <c r="C175" s="45">
        <v>20</v>
      </c>
      <c r="D175" s="45">
        <v>550041</v>
      </c>
      <c r="E175" s="44" t="s">
        <v>312</v>
      </c>
      <c r="F175" s="44"/>
      <c r="G175" s="46"/>
      <c r="H175" s="47"/>
      <c r="I175" s="50">
        <v>14473.88</v>
      </c>
    </row>
    <row r="176" spans="1:9">
      <c r="A176" s="44" t="s">
        <v>99</v>
      </c>
      <c r="B176" s="44" t="s">
        <v>117</v>
      </c>
      <c r="C176" s="45">
        <v>20</v>
      </c>
      <c r="D176" s="45">
        <v>452</v>
      </c>
      <c r="E176" s="44" t="s">
        <v>122</v>
      </c>
      <c r="F176" s="44"/>
      <c r="G176" s="46"/>
      <c r="H176" s="47"/>
      <c r="I176" s="50">
        <v>13800</v>
      </c>
    </row>
    <row r="177" spans="1:9">
      <c r="A177" s="44" t="s">
        <v>99</v>
      </c>
      <c r="B177" s="44" t="s">
        <v>117</v>
      </c>
      <c r="C177" s="45">
        <v>20</v>
      </c>
      <c r="D177" s="45">
        <v>5522</v>
      </c>
      <c r="E177" s="44" t="s">
        <v>224</v>
      </c>
      <c r="F177" s="44"/>
      <c r="G177" s="46"/>
      <c r="H177" s="47"/>
      <c r="I177" s="50">
        <v>613999.57000000007</v>
      </c>
    </row>
    <row r="178" spans="1:9">
      <c r="A178" s="44" t="s">
        <v>99</v>
      </c>
      <c r="B178" s="44" t="s">
        <v>117</v>
      </c>
      <c r="C178" s="45">
        <v>20</v>
      </c>
      <c r="D178" s="45">
        <v>55409</v>
      </c>
      <c r="E178" s="44" t="s">
        <v>123</v>
      </c>
      <c r="F178" s="44"/>
      <c r="G178" s="46"/>
      <c r="H178" s="47"/>
      <c r="I178" s="50">
        <v>10000</v>
      </c>
    </row>
    <row r="179" spans="1:9">
      <c r="A179" s="44" t="s">
        <v>270</v>
      </c>
      <c r="B179" s="44" t="s">
        <v>102</v>
      </c>
      <c r="C179" s="45">
        <v>20</v>
      </c>
      <c r="D179" s="45">
        <v>55409</v>
      </c>
      <c r="E179" s="44" t="s">
        <v>303</v>
      </c>
      <c r="F179" s="44"/>
      <c r="G179" s="46"/>
      <c r="H179" s="47"/>
      <c r="I179" s="50">
        <v>4698.16</v>
      </c>
    </row>
    <row r="180" spans="1:9">
      <c r="A180" s="44" t="s">
        <v>270</v>
      </c>
      <c r="B180" s="44" t="s">
        <v>102</v>
      </c>
      <c r="C180" s="45">
        <v>20</v>
      </c>
      <c r="D180" s="45">
        <v>55030100</v>
      </c>
      <c r="E180" s="44" t="s">
        <v>348</v>
      </c>
      <c r="F180" s="44"/>
      <c r="G180" s="46"/>
      <c r="H180" s="47"/>
      <c r="I180" s="50">
        <v>17107.98</v>
      </c>
    </row>
    <row r="181" spans="1:9">
      <c r="A181" s="44" t="s">
        <v>270</v>
      </c>
      <c r="B181" s="44" t="s">
        <v>102</v>
      </c>
      <c r="C181" s="45">
        <v>20</v>
      </c>
      <c r="D181" s="45">
        <v>55130814</v>
      </c>
      <c r="E181" s="44" t="s">
        <v>322</v>
      </c>
      <c r="F181" s="44"/>
      <c r="G181" s="46"/>
      <c r="H181" s="47"/>
      <c r="I181" s="50">
        <v>15979.98</v>
      </c>
    </row>
    <row r="182" spans="1:9">
      <c r="A182" s="44" t="s">
        <v>270</v>
      </c>
      <c r="B182" s="44" t="s">
        <v>103</v>
      </c>
      <c r="C182" s="45">
        <v>20</v>
      </c>
      <c r="D182" s="45">
        <v>5512</v>
      </c>
      <c r="E182" s="46" t="s">
        <v>73</v>
      </c>
      <c r="F182" s="46"/>
      <c r="G182" s="46" t="s">
        <v>134</v>
      </c>
      <c r="H182" s="52" t="s">
        <v>271</v>
      </c>
      <c r="I182" s="50">
        <v>1686784</v>
      </c>
    </row>
    <row r="183" spans="1:9">
      <c r="A183" s="44" t="s">
        <v>270</v>
      </c>
      <c r="B183" s="44" t="s">
        <v>103</v>
      </c>
      <c r="C183" s="45">
        <v>20</v>
      </c>
      <c r="D183" s="45">
        <v>5514</v>
      </c>
      <c r="E183" s="46" t="s">
        <v>23</v>
      </c>
      <c r="F183" s="46"/>
      <c r="G183" s="46" t="s">
        <v>134</v>
      </c>
      <c r="H183" s="52" t="s">
        <v>271</v>
      </c>
      <c r="I183" s="50">
        <v>87000</v>
      </c>
    </row>
    <row r="184" spans="1:9">
      <c r="A184" s="44" t="s">
        <v>270</v>
      </c>
      <c r="B184" s="44" t="s">
        <v>135</v>
      </c>
      <c r="C184" s="45">
        <v>20</v>
      </c>
      <c r="D184" s="45">
        <v>55399</v>
      </c>
      <c r="E184" s="44" t="s">
        <v>136</v>
      </c>
      <c r="F184" s="44"/>
      <c r="G184" s="46"/>
      <c r="H184" s="47"/>
      <c r="I184" s="50">
        <v>18800</v>
      </c>
    </row>
    <row r="185" spans="1:9">
      <c r="A185" s="44" t="s">
        <v>125</v>
      </c>
      <c r="B185" s="44" t="s">
        <v>114</v>
      </c>
      <c r="C185" s="45">
        <v>20</v>
      </c>
      <c r="D185" s="45">
        <v>15</v>
      </c>
      <c r="E185" s="46" t="s">
        <v>148</v>
      </c>
      <c r="F185" s="46" t="s">
        <v>68</v>
      </c>
      <c r="G185" s="46" t="s">
        <v>137</v>
      </c>
      <c r="H185" s="52" t="s">
        <v>272</v>
      </c>
      <c r="I185" s="50">
        <v>25000</v>
      </c>
    </row>
    <row r="186" spans="1:9">
      <c r="A186" s="44" t="s">
        <v>125</v>
      </c>
      <c r="B186" s="44" t="s">
        <v>114</v>
      </c>
      <c r="C186" s="45">
        <v>20</v>
      </c>
      <c r="D186" s="45">
        <v>5514</v>
      </c>
      <c r="E186" s="46" t="s">
        <v>23</v>
      </c>
      <c r="F186" s="44"/>
      <c r="G186" s="46"/>
      <c r="H186" s="47"/>
      <c r="I186" s="50">
        <v>184420</v>
      </c>
    </row>
    <row r="187" spans="1:9">
      <c r="A187" s="44" t="s">
        <v>125</v>
      </c>
      <c r="B187" s="44" t="s">
        <v>114</v>
      </c>
      <c r="C187" s="45">
        <v>20</v>
      </c>
      <c r="D187" s="45">
        <v>5516</v>
      </c>
      <c r="E187" s="44" t="s">
        <v>138</v>
      </c>
      <c r="F187" s="44"/>
      <c r="G187" s="46"/>
      <c r="H187" s="47"/>
      <c r="I187" s="50">
        <v>173280.08</v>
      </c>
    </row>
    <row r="188" spans="1:9">
      <c r="A188" s="44" t="s">
        <v>125</v>
      </c>
      <c r="B188" s="44" t="s">
        <v>114</v>
      </c>
      <c r="C188" s="45">
        <v>20</v>
      </c>
      <c r="D188" s="45">
        <v>55409</v>
      </c>
      <c r="E188" s="44" t="s">
        <v>339</v>
      </c>
      <c r="F188" s="44"/>
      <c r="G188" s="46"/>
      <c r="H188" s="47"/>
      <c r="I188" s="50">
        <v>37792</v>
      </c>
    </row>
    <row r="189" spans="1:9">
      <c r="A189" s="44" t="s">
        <v>125</v>
      </c>
      <c r="B189" s="44" t="s">
        <v>114</v>
      </c>
      <c r="C189" s="45">
        <v>20</v>
      </c>
      <c r="D189" s="45">
        <v>550011</v>
      </c>
      <c r="E189" s="44" t="s">
        <v>22</v>
      </c>
      <c r="F189" s="44"/>
      <c r="G189" s="46"/>
      <c r="H189" s="47"/>
      <c r="I189" s="50">
        <v>535.79999999999995</v>
      </c>
    </row>
    <row r="190" spans="1:9">
      <c r="A190" s="44" t="s">
        <v>125</v>
      </c>
      <c r="B190" s="44" t="s">
        <v>114</v>
      </c>
      <c r="C190" s="45">
        <v>20</v>
      </c>
      <c r="D190" s="45">
        <v>55150003</v>
      </c>
      <c r="E190" s="44" t="s">
        <v>296</v>
      </c>
      <c r="F190" s="44"/>
      <c r="G190" s="46"/>
      <c r="H190" s="47"/>
      <c r="I190" s="50">
        <v>19740</v>
      </c>
    </row>
    <row r="191" spans="1:9">
      <c r="A191" s="44" t="s">
        <v>125</v>
      </c>
      <c r="B191" s="44" t="s">
        <v>111</v>
      </c>
      <c r="C191" s="45">
        <v>20</v>
      </c>
      <c r="D191" s="45">
        <v>15</v>
      </c>
      <c r="E191" s="46" t="s">
        <v>148</v>
      </c>
      <c r="F191" s="46" t="s">
        <v>74</v>
      </c>
      <c r="G191" s="46" t="s">
        <v>141</v>
      </c>
      <c r="H191" s="52" t="s">
        <v>273</v>
      </c>
      <c r="I191" s="50">
        <v>1822010</v>
      </c>
    </row>
    <row r="192" spans="1:9">
      <c r="A192" s="44" t="s">
        <v>125</v>
      </c>
      <c r="B192" s="44" t="s">
        <v>111</v>
      </c>
      <c r="C192" s="45">
        <v>20</v>
      </c>
      <c r="D192" s="45">
        <v>5521</v>
      </c>
      <c r="E192" s="44" t="s">
        <v>19</v>
      </c>
      <c r="F192" s="44"/>
      <c r="G192" s="46"/>
      <c r="H192" s="47"/>
      <c r="I192" s="50">
        <v>2440.02</v>
      </c>
    </row>
    <row r="193" spans="1:9">
      <c r="A193" s="44" t="s">
        <v>125</v>
      </c>
      <c r="B193" s="44" t="s">
        <v>111</v>
      </c>
      <c r="C193" s="45">
        <v>20</v>
      </c>
      <c r="D193" s="45">
        <v>550001</v>
      </c>
      <c r="E193" s="44" t="s">
        <v>15</v>
      </c>
      <c r="F193" s="44"/>
      <c r="G193" s="46"/>
      <c r="H193" s="47"/>
      <c r="I193" s="50">
        <v>1635.6000000000001</v>
      </c>
    </row>
    <row r="194" spans="1:9">
      <c r="A194" s="44" t="s">
        <v>125</v>
      </c>
      <c r="B194" s="44" t="s">
        <v>111</v>
      </c>
      <c r="C194" s="45">
        <v>20</v>
      </c>
      <c r="D194" s="45">
        <v>550099</v>
      </c>
      <c r="E194" s="44" t="s">
        <v>31</v>
      </c>
      <c r="F194" s="44"/>
      <c r="G194" s="46"/>
      <c r="H194" s="47"/>
      <c r="I194" s="50">
        <v>46060</v>
      </c>
    </row>
    <row r="195" spans="1:9">
      <c r="A195" s="44" t="s">
        <v>125</v>
      </c>
      <c r="B195" s="44" t="s">
        <v>111</v>
      </c>
      <c r="C195" s="45">
        <v>20</v>
      </c>
      <c r="D195" s="45">
        <v>550099</v>
      </c>
      <c r="E195" s="44" t="s">
        <v>31</v>
      </c>
      <c r="F195" s="44"/>
      <c r="G195" s="46"/>
      <c r="H195" s="47"/>
      <c r="I195" s="50">
        <v>2256</v>
      </c>
    </row>
    <row r="196" spans="1:9">
      <c r="A196" s="44" t="s">
        <v>125</v>
      </c>
      <c r="B196" s="44" t="s">
        <v>111</v>
      </c>
      <c r="C196" s="45">
        <v>20</v>
      </c>
      <c r="D196" s="45">
        <v>55131000</v>
      </c>
      <c r="E196" s="46" t="s">
        <v>350</v>
      </c>
      <c r="F196" s="46"/>
      <c r="G196" s="46" t="s">
        <v>140</v>
      </c>
      <c r="H196" s="52" t="s">
        <v>274</v>
      </c>
      <c r="I196" s="50">
        <v>574766</v>
      </c>
    </row>
    <row r="197" spans="1:9">
      <c r="A197" s="44" t="s">
        <v>125</v>
      </c>
      <c r="B197" s="44" t="s">
        <v>111</v>
      </c>
      <c r="C197" s="45">
        <v>20</v>
      </c>
      <c r="D197" s="45">
        <v>55131000</v>
      </c>
      <c r="E197" s="46" t="s">
        <v>350</v>
      </c>
      <c r="F197" s="44"/>
      <c r="G197" s="46"/>
      <c r="H197" s="47"/>
      <c r="I197" s="50">
        <v>319573</v>
      </c>
    </row>
    <row r="198" spans="1:9">
      <c r="A198" s="44" t="s">
        <v>125</v>
      </c>
      <c r="B198" s="44" t="s">
        <v>111</v>
      </c>
      <c r="C198" s="45">
        <v>20</v>
      </c>
      <c r="D198" s="45">
        <v>55131600</v>
      </c>
      <c r="E198" s="44" t="s">
        <v>358</v>
      </c>
      <c r="F198" s="44"/>
      <c r="G198" s="46"/>
      <c r="H198" s="47"/>
      <c r="I198" s="50">
        <v>618727</v>
      </c>
    </row>
    <row r="199" spans="1:9">
      <c r="A199" s="44" t="s">
        <v>125</v>
      </c>
      <c r="B199" s="44" t="s">
        <v>111</v>
      </c>
      <c r="C199" s="45">
        <v>20</v>
      </c>
      <c r="D199" s="45">
        <v>55131700</v>
      </c>
      <c r="E199" s="44" t="s">
        <v>356</v>
      </c>
      <c r="F199" s="44"/>
      <c r="G199" s="46"/>
      <c r="H199" s="47"/>
      <c r="I199" s="50">
        <v>25021</v>
      </c>
    </row>
    <row r="200" spans="1:9">
      <c r="A200" s="44" t="s">
        <v>125</v>
      </c>
      <c r="B200" s="44" t="s">
        <v>111</v>
      </c>
      <c r="C200" s="45">
        <v>20</v>
      </c>
      <c r="D200" s="45">
        <v>55131900</v>
      </c>
      <c r="E200" s="44" t="s">
        <v>357</v>
      </c>
      <c r="F200" s="44"/>
      <c r="G200" s="46"/>
      <c r="H200" s="47"/>
      <c r="I200" s="50">
        <v>255171</v>
      </c>
    </row>
    <row r="201" spans="1:9">
      <c r="A201" s="44" t="s">
        <v>125</v>
      </c>
      <c r="B201" s="44" t="s">
        <v>111</v>
      </c>
      <c r="C201" s="45">
        <v>20</v>
      </c>
      <c r="D201" s="45">
        <v>6010</v>
      </c>
      <c r="E201" s="44" t="s">
        <v>139</v>
      </c>
      <c r="F201" s="44"/>
      <c r="G201" s="46"/>
      <c r="H201" s="47"/>
      <c r="I201" s="50">
        <v>3290.4599125800096</v>
      </c>
    </row>
    <row r="202" spans="1:9">
      <c r="A202" s="44" t="s">
        <v>142</v>
      </c>
      <c r="B202" s="44" t="s">
        <v>325</v>
      </c>
      <c r="C202" s="45">
        <v>20</v>
      </c>
      <c r="D202" s="45">
        <v>452</v>
      </c>
      <c r="E202" s="44" t="s">
        <v>349</v>
      </c>
      <c r="F202" s="44"/>
      <c r="G202" s="46"/>
      <c r="H202" s="47"/>
      <c r="I202" s="50">
        <v>5000</v>
      </c>
    </row>
    <row r="203" spans="1:9">
      <c r="A203" s="44" t="s">
        <v>142</v>
      </c>
      <c r="B203" s="44" t="s">
        <v>115</v>
      </c>
      <c r="C203" s="45">
        <v>20</v>
      </c>
      <c r="D203" s="45">
        <v>452</v>
      </c>
      <c r="E203" s="44" t="s">
        <v>313</v>
      </c>
      <c r="F203" s="44" t="s">
        <v>143</v>
      </c>
      <c r="G203" s="46"/>
      <c r="H203" s="47"/>
      <c r="I203" s="50">
        <v>95532</v>
      </c>
    </row>
    <row r="204" spans="1:9">
      <c r="A204" s="44" t="s">
        <v>142</v>
      </c>
      <c r="B204" s="44" t="s">
        <v>325</v>
      </c>
      <c r="C204" s="45">
        <v>20</v>
      </c>
      <c r="D204" s="45">
        <v>55030</v>
      </c>
      <c r="E204" s="44" t="s">
        <v>144</v>
      </c>
      <c r="F204" s="44"/>
      <c r="G204" s="46"/>
      <c r="H204" s="47"/>
      <c r="I204" s="50">
        <v>466779</v>
      </c>
    </row>
    <row r="205" spans="1:9">
      <c r="A205" s="44" t="s">
        <v>142</v>
      </c>
      <c r="B205" s="44" t="s">
        <v>325</v>
      </c>
      <c r="C205" s="45">
        <v>20</v>
      </c>
      <c r="D205" s="45">
        <v>55030</v>
      </c>
      <c r="E205" s="46" t="s">
        <v>144</v>
      </c>
      <c r="F205" s="46"/>
      <c r="G205" s="46" t="s">
        <v>105</v>
      </c>
      <c r="H205" s="52" t="s">
        <v>269</v>
      </c>
      <c r="I205" s="50">
        <v>30000</v>
      </c>
    </row>
    <row r="206" spans="1:9">
      <c r="A206" s="44" t="s">
        <v>142</v>
      </c>
      <c r="B206" s="44" t="s">
        <v>325</v>
      </c>
      <c r="C206" s="45">
        <v>20</v>
      </c>
      <c r="D206" s="45">
        <v>55031</v>
      </c>
      <c r="E206" s="44" t="s">
        <v>314</v>
      </c>
      <c r="F206" s="44"/>
      <c r="G206" s="46"/>
      <c r="H206" s="47"/>
      <c r="I206" s="50">
        <v>80000</v>
      </c>
    </row>
    <row r="207" spans="1:9">
      <c r="A207" s="44" t="s">
        <v>142</v>
      </c>
      <c r="B207" s="44" t="s">
        <v>325</v>
      </c>
      <c r="C207" s="45">
        <v>20</v>
      </c>
      <c r="D207" s="45">
        <v>550040</v>
      </c>
      <c r="E207" s="44" t="s">
        <v>353</v>
      </c>
      <c r="F207" s="44"/>
      <c r="G207" s="46"/>
      <c r="H207" s="47"/>
      <c r="I207" s="50">
        <v>45000</v>
      </c>
    </row>
    <row r="208" spans="1:9">
      <c r="A208" s="44" t="s">
        <v>142</v>
      </c>
      <c r="B208" s="44" t="s">
        <v>325</v>
      </c>
      <c r="C208" s="45">
        <v>20</v>
      </c>
      <c r="D208" s="45">
        <v>550041</v>
      </c>
      <c r="E208" s="44" t="s">
        <v>315</v>
      </c>
      <c r="F208" s="44"/>
      <c r="G208" s="46"/>
      <c r="H208" s="47"/>
      <c r="I208" s="50">
        <v>5000</v>
      </c>
    </row>
    <row r="209" spans="1:9">
      <c r="A209" s="44" t="s">
        <v>142</v>
      </c>
      <c r="B209" s="44" t="s">
        <v>325</v>
      </c>
      <c r="C209" s="45">
        <v>20</v>
      </c>
      <c r="D209" s="45">
        <v>550060</v>
      </c>
      <c r="E209" s="44" t="s">
        <v>336</v>
      </c>
      <c r="F209" s="44"/>
      <c r="G209" s="46"/>
      <c r="H209" s="47"/>
      <c r="I209" s="50">
        <v>1500</v>
      </c>
    </row>
    <row r="210" spans="1:9">
      <c r="A210" s="44" t="s">
        <v>146</v>
      </c>
      <c r="B210" s="44" t="s">
        <v>118</v>
      </c>
      <c r="C210" s="45">
        <v>20</v>
      </c>
      <c r="D210" s="45">
        <v>550001</v>
      </c>
      <c r="E210" s="44" t="s">
        <v>15</v>
      </c>
      <c r="F210" s="44"/>
      <c r="G210" s="46"/>
      <c r="H210" s="47"/>
      <c r="I210" s="50">
        <v>511.83218070119619</v>
      </c>
    </row>
    <row r="211" spans="1:9">
      <c r="A211" s="44" t="s">
        <v>147</v>
      </c>
      <c r="B211" s="44" t="s">
        <v>116</v>
      </c>
      <c r="C211" s="45">
        <v>20</v>
      </c>
      <c r="D211" s="45">
        <v>5502</v>
      </c>
      <c r="E211" s="44" t="s">
        <v>14</v>
      </c>
      <c r="F211" s="44"/>
      <c r="G211" s="46"/>
      <c r="H211" s="47"/>
      <c r="I211" s="50">
        <v>5879</v>
      </c>
    </row>
    <row r="212" spans="1:9">
      <c r="A212" s="44" t="s">
        <v>147</v>
      </c>
      <c r="B212" s="44" t="s">
        <v>116</v>
      </c>
      <c r="C212" s="45">
        <v>20</v>
      </c>
      <c r="D212" s="45">
        <v>55030</v>
      </c>
      <c r="E212" s="46" t="s">
        <v>316</v>
      </c>
      <c r="F212" s="46"/>
      <c r="G212" s="46" t="s">
        <v>149</v>
      </c>
      <c r="H212" s="52" t="s">
        <v>275</v>
      </c>
      <c r="I212" s="50">
        <v>5000</v>
      </c>
    </row>
    <row r="213" spans="1:9">
      <c r="A213" s="44" t="s">
        <v>147</v>
      </c>
      <c r="B213" s="44" t="s">
        <v>116</v>
      </c>
      <c r="C213" s="45">
        <v>20</v>
      </c>
      <c r="D213" s="45">
        <v>55030</v>
      </c>
      <c r="E213" s="44" t="s">
        <v>316</v>
      </c>
      <c r="F213" s="44"/>
      <c r="G213" s="46"/>
      <c r="H213" s="47"/>
      <c r="I213" s="50">
        <v>19400</v>
      </c>
    </row>
    <row r="214" spans="1:9">
      <c r="A214" s="44" t="s">
        <v>147</v>
      </c>
      <c r="B214" s="44" t="s">
        <v>116</v>
      </c>
      <c r="C214" s="45">
        <v>20</v>
      </c>
      <c r="D214" s="45">
        <v>55409</v>
      </c>
      <c r="E214" s="44" t="s">
        <v>338</v>
      </c>
      <c r="F214" s="44"/>
      <c r="G214" s="46"/>
      <c r="H214" s="47"/>
      <c r="I214" s="50">
        <v>230177</v>
      </c>
    </row>
    <row r="215" spans="1:9">
      <c r="A215" s="44" t="s">
        <v>147</v>
      </c>
      <c r="B215" s="44" t="s">
        <v>116</v>
      </c>
      <c r="C215" s="45">
        <v>20</v>
      </c>
      <c r="D215" s="45">
        <v>55409</v>
      </c>
      <c r="E215" s="44" t="s">
        <v>317</v>
      </c>
      <c r="F215" s="44"/>
      <c r="G215" s="46"/>
      <c r="H215" s="47"/>
      <c r="I215" s="50">
        <v>18000</v>
      </c>
    </row>
    <row r="216" spans="1:9">
      <c r="A216" s="44" t="s">
        <v>147</v>
      </c>
      <c r="B216" s="44" t="s">
        <v>116</v>
      </c>
      <c r="C216" s="45">
        <v>20</v>
      </c>
      <c r="D216" s="45">
        <v>550012</v>
      </c>
      <c r="E216" s="44" t="s">
        <v>24</v>
      </c>
      <c r="F216" s="44"/>
      <c r="G216" s="46"/>
      <c r="H216" s="47"/>
      <c r="I216" s="50">
        <v>1600</v>
      </c>
    </row>
    <row r="217" spans="1:9">
      <c r="A217" s="44" t="s">
        <v>147</v>
      </c>
      <c r="B217" s="44" t="s">
        <v>116</v>
      </c>
      <c r="C217" s="45">
        <v>20</v>
      </c>
      <c r="D217" s="45">
        <v>550060</v>
      </c>
      <c r="E217" s="46" t="s">
        <v>319</v>
      </c>
      <c r="F217" s="46"/>
      <c r="G217" s="46" t="s">
        <v>149</v>
      </c>
      <c r="H217" s="52" t="s">
        <v>275</v>
      </c>
      <c r="I217" s="50">
        <v>5000</v>
      </c>
    </row>
    <row r="218" spans="1:9">
      <c r="A218" s="44" t="s">
        <v>150</v>
      </c>
      <c r="B218" s="44" t="s">
        <v>276</v>
      </c>
      <c r="C218" s="45">
        <v>20</v>
      </c>
      <c r="D218" s="45">
        <v>550000</v>
      </c>
      <c r="E218" s="44" t="s">
        <v>318</v>
      </c>
      <c r="F218" s="44"/>
      <c r="G218" s="46"/>
      <c r="H218" s="47"/>
      <c r="I218" s="50">
        <v>11099.150000000001</v>
      </c>
    </row>
    <row r="219" spans="1:9">
      <c r="A219" s="44" t="s">
        <v>150</v>
      </c>
      <c r="B219" s="44" t="s">
        <v>276</v>
      </c>
      <c r="C219" s="45">
        <v>20</v>
      </c>
      <c r="D219" s="45">
        <v>550011</v>
      </c>
      <c r="E219" s="44" t="s">
        <v>22</v>
      </c>
      <c r="F219" s="44"/>
      <c r="G219" s="46"/>
      <c r="H219" s="47"/>
      <c r="I219" s="50">
        <v>50678.85</v>
      </c>
    </row>
    <row r="220" spans="1:9">
      <c r="A220" s="44" t="s">
        <v>150</v>
      </c>
      <c r="B220" s="44" t="s">
        <v>276</v>
      </c>
      <c r="C220" s="45">
        <v>20</v>
      </c>
      <c r="D220" s="45">
        <v>550099</v>
      </c>
      <c r="E220" s="44" t="s">
        <v>31</v>
      </c>
      <c r="F220" s="44"/>
      <c r="G220" s="46"/>
      <c r="H220" s="47"/>
      <c r="I220" s="50">
        <v>10000</v>
      </c>
    </row>
    <row r="221" spans="1:9">
      <c r="A221" s="44" t="s">
        <v>150</v>
      </c>
      <c r="B221" s="44" t="s">
        <v>277</v>
      </c>
      <c r="C221" s="45">
        <v>20</v>
      </c>
      <c r="D221" s="45">
        <v>5514</v>
      </c>
      <c r="E221" s="46" t="s">
        <v>23</v>
      </c>
      <c r="F221" s="44"/>
      <c r="G221" s="46"/>
      <c r="H221" s="47"/>
      <c r="I221" s="50">
        <v>3100.0039999999995</v>
      </c>
    </row>
    <row r="222" spans="1:9">
      <c r="A222" s="44" t="s">
        <v>150</v>
      </c>
      <c r="B222" s="44" t="s">
        <v>113</v>
      </c>
      <c r="C222" s="45">
        <v>20</v>
      </c>
      <c r="D222" s="45">
        <v>55409</v>
      </c>
      <c r="E222" s="44" t="s">
        <v>338</v>
      </c>
      <c r="F222" s="44"/>
      <c r="G222" s="46"/>
      <c r="H222" s="47"/>
      <c r="I222" s="50">
        <v>6530.69</v>
      </c>
    </row>
    <row r="223" spans="1:9">
      <c r="A223" s="44" t="s">
        <v>150</v>
      </c>
      <c r="B223" s="44" t="s">
        <v>113</v>
      </c>
      <c r="C223" s="45">
        <v>20</v>
      </c>
      <c r="D223" s="45">
        <v>550003</v>
      </c>
      <c r="E223" s="46" t="s">
        <v>38</v>
      </c>
      <c r="F223" s="46"/>
      <c r="G223" s="46" t="s">
        <v>107</v>
      </c>
      <c r="H223" s="52" t="s">
        <v>268</v>
      </c>
      <c r="I223" s="50">
        <v>37830</v>
      </c>
    </row>
    <row r="224" spans="1:9">
      <c r="A224" s="44" t="s">
        <v>150</v>
      </c>
      <c r="B224" s="44" t="s">
        <v>113</v>
      </c>
      <c r="C224" s="45">
        <v>20</v>
      </c>
      <c r="D224" s="45">
        <v>550003</v>
      </c>
      <c r="E224" s="44" t="s">
        <v>38</v>
      </c>
      <c r="F224" s="44"/>
      <c r="G224" s="46"/>
      <c r="H224" s="47"/>
      <c r="I224" s="50">
        <v>72930.198000000004</v>
      </c>
    </row>
    <row r="225" spans="1:9">
      <c r="A225" s="44" t="s">
        <v>151</v>
      </c>
      <c r="B225" s="44" t="s">
        <v>106</v>
      </c>
      <c r="C225" s="45">
        <v>20</v>
      </c>
      <c r="D225" s="45">
        <v>5514</v>
      </c>
      <c r="E225" s="46" t="s">
        <v>23</v>
      </c>
      <c r="F225" s="46"/>
      <c r="G225" s="46" t="s">
        <v>105</v>
      </c>
      <c r="H225" s="52" t="s">
        <v>269</v>
      </c>
      <c r="I225" s="50">
        <v>20416.759999999998</v>
      </c>
    </row>
    <row r="226" spans="1:9">
      <c r="A226" s="44" t="s">
        <v>151</v>
      </c>
      <c r="B226" s="44" t="s">
        <v>106</v>
      </c>
      <c r="C226" s="45">
        <v>20</v>
      </c>
      <c r="D226" s="45">
        <v>5515</v>
      </c>
      <c r="E226" s="46" t="s">
        <v>77</v>
      </c>
      <c r="F226" s="46"/>
      <c r="G226" s="46" t="s">
        <v>105</v>
      </c>
      <c r="H226" s="52" t="s">
        <v>269</v>
      </c>
      <c r="I226" s="50">
        <v>2000</v>
      </c>
    </row>
    <row r="227" spans="1:9">
      <c r="A227" s="44" t="s">
        <v>151</v>
      </c>
      <c r="B227" s="44" t="s">
        <v>106</v>
      </c>
      <c r="C227" s="45">
        <v>20</v>
      </c>
      <c r="D227" s="45">
        <v>5522</v>
      </c>
      <c r="E227" s="44" t="s">
        <v>224</v>
      </c>
      <c r="F227" s="46"/>
      <c r="G227" s="46" t="s">
        <v>105</v>
      </c>
      <c r="H227" s="52" t="s">
        <v>269</v>
      </c>
      <c r="I227" s="50">
        <v>3000</v>
      </c>
    </row>
    <row r="228" spans="1:9">
      <c r="A228" s="44" t="s">
        <v>151</v>
      </c>
      <c r="B228" s="44" t="s">
        <v>106</v>
      </c>
      <c r="C228" s="45">
        <v>20</v>
      </c>
      <c r="D228" s="45">
        <v>55403</v>
      </c>
      <c r="E228" s="44" t="s">
        <v>159</v>
      </c>
      <c r="F228" s="46"/>
      <c r="G228" s="46" t="s">
        <v>105</v>
      </c>
      <c r="H228" s="52" t="s">
        <v>269</v>
      </c>
      <c r="I228" s="50">
        <v>10000</v>
      </c>
    </row>
    <row r="229" spans="1:9">
      <c r="A229" s="44" t="s">
        <v>151</v>
      </c>
      <c r="B229" s="44" t="s">
        <v>106</v>
      </c>
      <c r="C229" s="45">
        <v>20</v>
      </c>
      <c r="D229" s="45">
        <v>550060</v>
      </c>
      <c r="E229" s="46" t="s">
        <v>319</v>
      </c>
      <c r="F229" s="46"/>
      <c r="G229" s="46" t="s">
        <v>105</v>
      </c>
      <c r="H229" s="52" t="s">
        <v>269</v>
      </c>
      <c r="I229" s="50">
        <v>500</v>
      </c>
    </row>
    <row r="230" spans="1:9">
      <c r="A230" s="44" t="s">
        <v>151</v>
      </c>
      <c r="B230" s="44" t="s">
        <v>106</v>
      </c>
      <c r="C230" s="45">
        <v>20</v>
      </c>
      <c r="D230" s="45">
        <v>550099</v>
      </c>
      <c r="E230" s="46" t="s">
        <v>31</v>
      </c>
      <c r="F230" s="46"/>
      <c r="G230" s="46" t="s">
        <v>105</v>
      </c>
      <c r="H230" s="52" t="s">
        <v>269</v>
      </c>
      <c r="I230" s="50">
        <v>900</v>
      </c>
    </row>
    <row r="231" spans="1:9">
      <c r="A231" s="44" t="s">
        <v>151</v>
      </c>
      <c r="B231" s="44" t="s">
        <v>106</v>
      </c>
      <c r="C231" s="45">
        <v>20</v>
      </c>
      <c r="D231" s="45">
        <v>55131600</v>
      </c>
      <c r="E231" s="44" t="s">
        <v>366</v>
      </c>
      <c r="F231" s="46"/>
      <c r="G231" s="46" t="s">
        <v>105</v>
      </c>
      <c r="H231" s="52" t="s">
        <v>269</v>
      </c>
      <c r="I231" s="50">
        <v>4500</v>
      </c>
    </row>
    <row r="232" spans="1:9">
      <c r="A232" s="44" t="s">
        <v>151</v>
      </c>
      <c r="B232" s="44" t="s">
        <v>106</v>
      </c>
      <c r="C232" s="45">
        <v>20</v>
      </c>
      <c r="D232" s="45">
        <v>55150004</v>
      </c>
      <c r="E232" s="46" t="s">
        <v>367</v>
      </c>
      <c r="F232" s="46"/>
      <c r="G232" s="46" t="s">
        <v>105</v>
      </c>
      <c r="H232" s="52" t="s">
        <v>269</v>
      </c>
      <c r="I232" s="50">
        <v>6750</v>
      </c>
    </row>
    <row r="233" spans="1:9">
      <c r="A233" s="44" t="s">
        <v>151</v>
      </c>
      <c r="B233" s="44" t="s">
        <v>106</v>
      </c>
      <c r="C233" s="45">
        <v>20</v>
      </c>
      <c r="D233" s="45">
        <v>55150011</v>
      </c>
      <c r="E233" s="46" t="s">
        <v>152</v>
      </c>
      <c r="F233" s="46"/>
      <c r="G233" s="46" t="s">
        <v>105</v>
      </c>
      <c r="H233" s="52" t="s">
        <v>269</v>
      </c>
      <c r="I233" s="50">
        <v>21000</v>
      </c>
    </row>
    <row r="234" spans="1:9">
      <c r="A234" s="44" t="s">
        <v>151</v>
      </c>
      <c r="B234" s="44" t="s">
        <v>106</v>
      </c>
      <c r="C234" s="45">
        <v>20</v>
      </c>
      <c r="D234" s="45">
        <v>55320002</v>
      </c>
      <c r="E234" s="44" t="s">
        <v>362</v>
      </c>
      <c r="F234" s="46"/>
      <c r="G234" s="46" t="s">
        <v>105</v>
      </c>
      <c r="H234" s="52" t="s">
        <v>269</v>
      </c>
      <c r="I234" s="50">
        <v>2000</v>
      </c>
    </row>
    <row r="235" spans="1:9">
      <c r="A235" s="44" t="s">
        <v>151</v>
      </c>
      <c r="B235" s="44" t="s">
        <v>106</v>
      </c>
      <c r="C235" s="45">
        <v>20</v>
      </c>
      <c r="D235" s="45">
        <v>55399001</v>
      </c>
      <c r="E235" s="46" t="s">
        <v>320</v>
      </c>
      <c r="F235" s="46"/>
      <c r="G235" s="46" t="s">
        <v>105</v>
      </c>
      <c r="H235" s="52" t="s">
        <v>269</v>
      </c>
      <c r="I235" s="50">
        <v>2000</v>
      </c>
    </row>
    <row r="236" spans="1:9">
      <c r="A236" s="44" t="s">
        <v>151</v>
      </c>
      <c r="B236" s="44" t="s">
        <v>278</v>
      </c>
      <c r="C236" s="45">
        <v>20</v>
      </c>
      <c r="D236" s="45">
        <v>5516</v>
      </c>
      <c r="E236" s="44" t="s">
        <v>138</v>
      </c>
      <c r="F236" s="44"/>
      <c r="G236" s="46"/>
      <c r="H236" s="47"/>
      <c r="I236" s="50">
        <v>27561.899999999998</v>
      </c>
    </row>
    <row r="237" spans="1:9">
      <c r="A237" s="44" t="s">
        <v>151</v>
      </c>
      <c r="B237" s="44" t="s">
        <v>278</v>
      </c>
      <c r="C237" s="45">
        <v>20</v>
      </c>
      <c r="D237" s="45">
        <v>55030</v>
      </c>
      <c r="E237" s="46" t="s">
        <v>316</v>
      </c>
      <c r="F237" s="46"/>
      <c r="G237" s="46" t="s">
        <v>153</v>
      </c>
      <c r="H237" s="52" t="s">
        <v>279</v>
      </c>
      <c r="I237" s="50">
        <v>42720</v>
      </c>
    </row>
    <row r="238" spans="1:9">
      <c r="A238" s="44" t="s">
        <v>151</v>
      </c>
      <c r="B238" s="44" t="s">
        <v>278</v>
      </c>
      <c r="C238" s="45">
        <v>20</v>
      </c>
      <c r="D238" s="45">
        <v>55030</v>
      </c>
      <c r="E238" s="44" t="s">
        <v>316</v>
      </c>
      <c r="F238" s="44"/>
      <c r="G238" s="46"/>
      <c r="H238" s="47"/>
      <c r="I238" s="50">
        <v>20000</v>
      </c>
    </row>
    <row r="239" spans="1:9">
      <c r="A239" s="44" t="s">
        <v>151</v>
      </c>
      <c r="B239" s="44" t="s">
        <v>278</v>
      </c>
      <c r="C239" s="45">
        <v>20</v>
      </c>
      <c r="D239" s="45">
        <v>55409</v>
      </c>
      <c r="E239" s="44" t="s">
        <v>303</v>
      </c>
      <c r="F239" s="44"/>
      <c r="G239" s="46"/>
      <c r="H239" s="47"/>
      <c r="I239" s="50">
        <v>12400</v>
      </c>
    </row>
    <row r="240" spans="1:9">
      <c r="A240" s="44" t="s">
        <v>151</v>
      </c>
      <c r="B240" s="44" t="s">
        <v>278</v>
      </c>
      <c r="C240" s="45">
        <v>20</v>
      </c>
      <c r="D240" s="45">
        <v>550001</v>
      </c>
      <c r="E240" s="44" t="s">
        <v>15</v>
      </c>
      <c r="F240" s="44"/>
      <c r="G240" s="46"/>
      <c r="H240" s="47"/>
      <c r="I240" s="50">
        <v>500</v>
      </c>
    </row>
    <row r="241" spans="1:9">
      <c r="A241" s="44" t="s">
        <v>151</v>
      </c>
      <c r="B241" s="44" t="s">
        <v>112</v>
      </c>
      <c r="C241" s="45">
        <v>20</v>
      </c>
      <c r="D241" s="45">
        <v>55030</v>
      </c>
      <c r="E241" s="44" t="s">
        <v>144</v>
      </c>
      <c r="F241" s="44"/>
      <c r="G241" s="46"/>
      <c r="H241" s="47"/>
      <c r="I241" s="50">
        <v>7000</v>
      </c>
    </row>
    <row r="242" spans="1:9">
      <c r="A242" s="44" t="s">
        <v>151</v>
      </c>
      <c r="B242" s="44" t="s">
        <v>112</v>
      </c>
      <c r="C242" s="45">
        <v>20</v>
      </c>
      <c r="D242" s="45">
        <v>550060</v>
      </c>
      <c r="E242" s="44" t="s">
        <v>319</v>
      </c>
      <c r="F242" s="44"/>
      <c r="G242" s="46"/>
      <c r="H242" s="47"/>
      <c r="I242" s="50">
        <v>4029</v>
      </c>
    </row>
    <row r="243" spans="1:9">
      <c r="A243" s="44" t="s">
        <v>151</v>
      </c>
      <c r="B243" s="44" t="s">
        <v>112</v>
      </c>
      <c r="C243" s="45">
        <v>20</v>
      </c>
      <c r="D243" s="45">
        <v>55399001</v>
      </c>
      <c r="E243" s="44" t="s">
        <v>320</v>
      </c>
      <c r="F243" s="44"/>
      <c r="G243" s="46"/>
      <c r="H243" s="47"/>
      <c r="I243" s="50">
        <v>154979</v>
      </c>
    </row>
    <row r="244" spans="1:9">
      <c r="A244" s="44" t="s">
        <v>151</v>
      </c>
      <c r="B244" s="44" t="s">
        <v>29</v>
      </c>
      <c r="C244" s="45">
        <v>20</v>
      </c>
      <c r="D244" s="45">
        <v>15</v>
      </c>
      <c r="E244" s="46" t="s">
        <v>148</v>
      </c>
      <c r="F244" s="46" t="s">
        <v>69</v>
      </c>
      <c r="G244" s="46" t="s">
        <v>280</v>
      </c>
      <c r="H244" s="52" t="s">
        <v>281</v>
      </c>
      <c r="I244" s="50">
        <v>62499</v>
      </c>
    </row>
    <row r="245" spans="1:9">
      <c r="A245" s="44" t="s">
        <v>151</v>
      </c>
      <c r="B245" s="44" t="s">
        <v>29</v>
      </c>
      <c r="C245" s="45">
        <v>20</v>
      </c>
      <c r="D245" s="45">
        <v>55030</v>
      </c>
      <c r="E245" s="44" t="s">
        <v>316</v>
      </c>
      <c r="F245" s="44"/>
      <c r="G245" s="46"/>
      <c r="H245" s="47"/>
      <c r="I245" s="50">
        <v>24028</v>
      </c>
    </row>
    <row r="246" spans="1:9">
      <c r="A246" s="44" t="s">
        <v>151</v>
      </c>
      <c r="B246" s="44" t="s">
        <v>29</v>
      </c>
      <c r="C246" s="45">
        <v>20</v>
      </c>
      <c r="D246" s="45">
        <v>55397</v>
      </c>
      <c r="E246" s="44" t="s">
        <v>321</v>
      </c>
      <c r="F246" s="44"/>
      <c r="G246" s="46"/>
      <c r="H246" s="47"/>
      <c r="I246" s="50">
        <v>3800</v>
      </c>
    </row>
    <row r="247" spans="1:9">
      <c r="A247" s="44" t="s">
        <v>151</v>
      </c>
      <c r="B247" s="44" t="s">
        <v>29</v>
      </c>
      <c r="C247" s="45">
        <v>20</v>
      </c>
      <c r="D247" s="45">
        <v>550001</v>
      </c>
      <c r="E247" s="44" t="s">
        <v>15</v>
      </c>
      <c r="F247" s="44"/>
      <c r="G247" s="46"/>
      <c r="H247" s="47"/>
      <c r="I247" s="50">
        <v>5000</v>
      </c>
    </row>
    <row r="248" spans="1:9">
      <c r="A248" s="44" t="s">
        <v>151</v>
      </c>
      <c r="B248" s="44" t="s">
        <v>29</v>
      </c>
      <c r="C248" s="45">
        <v>20</v>
      </c>
      <c r="D248" s="45">
        <v>55150003</v>
      </c>
      <c r="E248" s="44" t="s">
        <v>296</v>
      </c>
      <c r="F248" s="44"/>
      <c r="G248" s="46"/>
      <c r="H248" s="47"/>
      <c r="I248" s="50">
        <v>43342</v>
      </c>
    </row>
    <row r="249" spans="1:9">
      <c r="A249" s="44" t="s">
        <v>151</v>
      </c>
      <c r="B249" s="44" t="s">
        <v>29</v>
      </c>
      <c r="C249" s="45">
        <v>20</v>
      </c>
      <c r="D249" s="45">
        <v>6010</v>
      </c>
      <c r="E249" s="44" t="s">
        <v>139</v>
      </c>
      <c r="F249" s="44"/>
      <c r="G249" s="46"/>
      <c r="H249" s="47"/>
      <c r="I249" s="50">
        <v>700</v>
      </c>
    </row>
    <row r="250" spans="1:9">
      <c r="A250" s="44" t="s">
        <v>151</v>
      </c>
      <c r="B250" s="44" t="s">
        <v>101</v>
      </c>
      <c r="C250" s="45">
        <v>20</v>
      </c>
      <c r="D250" s="45">
        <v>5514</v>
      </c>
      <c r="E250" s="46" t="s">
        <v>23</v>
      </c>
      <c r="F250" s="44"/>
      <c r="G250" s="46"/>
      <c r="H250" s="47"/>
      <c r="I250" s="50">
        <v>1500</v>
      </c>
    </row>
    <row r="251" spans="1:9">
      <c r="A251" s="44" t="s">
        <v>151</v>
      </c>
      <c r="B251" s="44" t="s">
        <v>101</v>
      </c>
      <c r="C251" s="45">
        <v>20</v>
      </c>
      <c r="D251" s="45">
        <v>5515</v>
      </c>
      <c r="E251" s="44" t="s">
        <v>77</v>
      </c>
      <c r="F251" s="44"/>
      <c r="G251" s="46"/>
      <c r="H251" s="47"/>
      <c r="I251" s="50">
        <v>3100</v>
      </c>
    </row>
    <row r="252" spans="1:9">
      <c r="A252" s="44" t="s">
        <v>151</v>
      </c>
      <c r="B252" s="44" t="s">
        <v>101</v>
      </c>
      <c r="C252" s="45">
        <v>20</v>
      </c>
      <c r="D252" s="45">
        <v>5522</v>
      </c>
      <c r="E252" s="44" t="s">
        <v>224</v>
      </c>
      <c r="F252" s="44"/>
      <c r="G252" s="46"/>
      <c r="H252" s="47"/>
      <c r="I252" s="50">
        <v>7800</v>
      </c>
    </row>
    <row r="253" spans="1:9">
      <c r="A253" s="44" t="s">
        <v>151</v>
      </c>
      <c r="B253" s="44" t="s">
        <v>101</v>
      </c>
      <c r="C253" s="45">
        <v>20</v>
      </c>
      <c r="D253" s="45">
        <v>55329</v>
      </c>
      <c r="E253" s="44" t="s">
        <v>282</v>
      </c>
      <c r="F253" s="44"/>
      <c r="G253" s="46"/>
      <c r="H253" s="47"/>
      <c r="I253" s="50">
        <v>3500</v>
      </c>
    </row>
    <row r="254" spans="1:9">
      <c r="A254" s="44" t="s">
        <v>151</v>
      </c>
      <c r="B254" s="44" t="s">
        <v>101</v>
      </c>
      <c r="C254" s="45">
        <v>20</v>
      </c>
      <c r="D254" s="45">
        <v>55397</v>
      </c>
      <c r="E254" s="44" t="s">
        <v>156</v>
      </c>
      <c r="F254" s="44"/>
      <c r="G254" s="46"/>
      <c r="H254" s="47"/>
      <c r="I254" s="50">
        <v>1500</v>
      </c>
    </row>
    <row r="255" spans="1:9">
      <c r="A255" s="44" t="s">
        <v>151</v>
      </c>
      <c r="B255" s="44" t="s">
        <v>101</v>
      </c>
      <c r="C255" s="45">
        <v>20</v>
      </c>
      <c r="D255" s="45">
        <v>55409</v>
      </c>
      <c r="E255" s="44" t="s">
        <v>303</v>
      </c>
      <c r="F255" s="44"/>
      <c r="G255" s="46"/>
      <c r="H255" s="47"/>
      <c r="I255" s="50">
        <v>28173</v>
      </c>
    </row>
    <row r="256" spans="1:9">
      <c r="A256" s="44" t="s">
        <v>151</v>
      </c>
      <c r="B256" s="44" t="s">
        <v>101</v>
      </c>
      <c r="C256" s="45">
        <v>20</v>
      </c>
      <c r="D256" s="45">
        <v>550001</v>
      </c>
      <c r="E256" s="44" t="s">
        <v>15</v>
      </c>
      <c r="F256" s="44"/>
      <c r="G256" s="46"/>
      <c r="H256" s="47"/>
      <c r="I256" s="50">
        <v>1500</v>
      </c>
    </row>
    <row r="257" spans="1:9">
      <c r="A257" s="44" t="s">
        <v>151</v>
      </c>
      <c r="B257" s="44" t="s">
        <v>101</v>
      </c>
      <c r="C257" s="45">
        <v>20</v>
      </c>
      <c r="D257" s="45">
        <v>55131600</v>
      </c>
      <c r="E257" s="44" t="s">
        <v>366</v>
      </c>
      <c r="F257" s="44"/>
      <c r="G257" s="46"/>
      <c r="H257" s="47"/>
      <c r="I257" s="50">
        <v>4000</v>
      </c>
    </row>
    <row r="258" spans="1:9">
      <c r="A258" s="44" t="s">
        <v>151</v>
      </c>
      <c r="B258" s="44" t="s">
        <v>101</v>
      </c>
      <c r="C258" s="45">
        <v>20</v>
      </c>
      <c r="D258" s="45">
        <v>6010</v>
      </c>
      <c r="E258" s="44" t="s">
        <v>139</v>
      </c>
      <c r="F258" s="44"/>
      <c r="G258" s="46"/>
      <c r="H258" s="47"/>
      <c r="I258" s="50">
        <v>224</v>
      </c>
    </row>
    <row r="259" spans="1:9">
      <c r="A259" s="44" t="s">
        <v>151</v>
      </c>
      <c r="B259" s="44" t="s">
        <v>145</v>
      </c>
      <c r="C259" s="45">
        <v>20</v>
      </c>
      <c r="D259" s="45">
        <v>5515</v>
      </c>
      <c r="E259" s="44" t="s">
        <v>77</v>
      </c>
      <c r="F259" s="44"/>
      <c r="G259" s="46"/>
      <c r="H259" s="47"/>
      <c r="I259" s="50">
        <v>50000</v>
      </c>
    </row>
    <row r="260" spans="1:9">
      <c r="A260" s="44" t="s">
        <v>151</v>
      </c>
      <c r="B260" s="44" t="s">
        <v>145</v>
      </c>
      <c r="C260" s="45">
        <v>20</v>
      </c>
      <c r="D260" s="45">
        <v>55391</v>
      </c>
      <c r="E260" s="44" t="s">
        <v>128</v>
      </c>
      <c r="F260" s="44"/>
      <c r="G260" s="46"/>
      <c r="H260" s="47"/>
      <c r="I260" s="50">
        <v>1099700</v>
      </c>
    </row>
    <row r="261" spans="1:9">
      <c r="A261" s="44" t="s">
        <v>151</v>
      </c>
      <c r="B261" s="44" t="s">
        <v>145</v>
      </c>
      <c r="C261" s="45">
        <v>20</v>
      </c>
      <c r="D261" s="45">
        <v>55409</v>
      </c>
      <c r="E261" s="44" t="s">
        <v>303</v>
      </c>
      <c r="F261" s="44"/>
      <c r="G261" s="46"/>
      <c r="H261" s="47"/>
      <c r="I261" s="50">
        <v>50000</v>
      </c>
    </row>
    <row r="262" spans="1:9">
      <c r="A262" s="44" t="s">
        <v>151</v>
      </c>
      <c r="B262" s="44" t="s">
        <v>145</v>
      </c>
      <c r="C262" s="45">
        <v>20</v>
      </c>
      <c r="D262" s="45">
        <v>550001</v>
      </c>
      <c r="E262" s="44" t="s">
        <v>15</v>
      </c>
      <c r="F262" s="44"/>
      <c r="G262" s="46"/>
      <c r="H262" s="47"/>
      <c r="I262" s="50">
        <v>1000</v>
      </c>
    </row>
    <row r="263" spans="1:9">
      <c r="A263" s="44" t="s">
        <v>151</v>
      </c>
      <c r="B263" s="44" t="s">
        <v>145</v>
      </c>
      <c r="C263" s="45">
        <v>20</v>
      </c>
      <c r="D263" s="45">
        <v>550011</v>
      </c>
      <c r="E263" s="44" t="s">
        <v>22</v>
      </c>
      <c r="F263" s="44"/>
      <c r="G263" s="46"/>
      <c r="H263" s="47"/>
      <c r="I263" s="50">
        <v>1000</v>
      </c>
    </row>
    <row r="264" spans="1:9">
      <c r="A264" s="44" t="s">
        <v>151</v>
      </c>
      <c r="B264" s="44" t="s">
        <v>145</v>
      </c>
      <c r="C264" s="45">
        <v>20</v>
      </c>
      <c r="D264" s="45">
        <v>550099</v>
      </c>
      <c r="E264" s="44" t="s">
        <v>31</v>
      </c>
      <c r="F264" s="44"/>
      <c r="G264" s="46"/>
      <c r="H264" s="47"/>
      <c r="I264" s="50">
        <v>10000</v>
      </c>
    </row>
    <row r="265" spans="1:9">
      <c r="A265" s="44" t="s">
        <v>151</v>
      </c>
      <c r="B265" s="44" t="s">
        <v>145</v>
      </c>
      <c r="C265" s="45">
        <v>20</v>
      </c>
      <c r="D265" s="45">
        <v>55150004</v>
      </c>
      <c r="E265" s="44" t="s">
        <v>157</v>
      </c>
      <c r="F265" s="44"/>
      <c r="G265" s="46"/>
      <c r="H265" s="47"/>
      <c r="I265" s="50">
        <v>555962</v>
      </c>
    </row>
    <row r="266" spans="1:9">
      <c r="A266" s="44" t="s">
        <v>151</v>
      </c>
      <c r="B266" s="44" t="s">
        <v>145</v>
      </c>
      <c r="C266" s="45">
        <v>20</v>
      </c>
      <c r="D266" s="45">
        <v>55150011</v>
      </c>
      <c r="E266" s="44" t="s">
        <v>343</v>
      </c>
      <c r="F266" s="44"/>
      <c r="G266" s="46"/>
      <c r="H266" s="47"/>
      <c r="I266" s="50">
        <v>436462</v>
      </c>
    </row>
    <row r="267" spans="1:9">
      <c r="A267" s="44" t="s">
        <v>151</v>
      </c>
      <c r="B267" s="44" t="s">
        <v>145</v>
      </c>
      <c r="C267" s="45">
        <v>20</v>
      </c>
      <c r="D267" s="45">
        <v>6010</v>
      </c>
      <c r="E267" s="44" t="s">
        <v>139</v>
      </c>
      <c r="F267" s="44"/>
      <c r="G267" s="46"/>
      <c r="H267" s="47"/>
      <c r="I267" s="50">
        <v>200</v>
      </c>
    </row>
    <row r="268" spans="1:9">
      <c r="A268" s="44" t="s">
        <v>151</v>
      </c>
      <c r="B268" s="44" t="s">
        <v>104</v>
      </c>
      <c r="C268" s="45">
        <v>20</v>
      </c>
      <c r="D268" s="45">
        <v>452</v>
      </c>
      <c r="E268" s="44" t="s">
        <v>300</v>
      </c>
      <c r="F268" s="44"/>
      <c r="G268" s="46"/>
      <c r="H268" s="47"/>
      <c r="I268" s="50">
        <v>676508.14</v>
      </c>
    </row>
    <row r="269" spans="1:9">
      <c r="A269" s="44" t="s">
        <v>151</v>
      </c>
      <c r="B269" s="44" t="s">
        <v>104</v>
      </c>
      <c r="C269" s="45">
        <v>20</v>
      </c>
      <c r="D269" s="45">
        <v>5522</v>
      </c>
      <c r="E269" s="44" t="s">
        <v>224</v>
      </c>
      <c r="F269" s="44"/>
      <c r="G269" s="46"/>
      <c r="H269" s="47"/>
      <c r="I269" s="50">
        <v>500</v>
      </c>
    </row>
    <row r="270" spans="1:9">
      <c r="A270" s="44" t="s">
        <v>151</v>
      </c>
      <c r="B270" s="44" t="s">
        <v>104</v>
      </c>
      <c r="C270" s="45">
        <v>20</v>
      </c>
      <c r="D270" s="45">
        <v>55030</v>
      </c>
      <c r="E270" s="46" t="s">
        <v>316</v>
      </c>
      <c r="F270" s="46"/>
      <c r="G270" s="46" t="s">
        <v>158</v>
      </c>
      <c r="H270" s="52" t="s">
        <v>284</v>
      </c>
      <c r="I270" s="50">
        <v>16930</v>
      </c>
    </row>
    <row r="271" spans="1:9">
      <c r="A271" s="44" t="s">
        <v>151</v>
      </c>
      <c r="B271" s="44" t="s">
        <v>104</v>
      </c>
      <c r="C271" s="45">
        <v>20</v>
      </c>
      <c r="D271" s="45">
        <v>55396</v>
      </c>
      <c r="E271" s="44" t="s">
        <v>87</v>
      </c>
      <c r="F271" s="44"/>
      <c r="G271" s="46"/>
      <c r="H271" s="47"/>
      <c r="I271" s="50">
        <v>300</v>
      </c>
    </row>
    <row r="272" spans="1:9">
      <c r="A272" s="44" t="s">
        <v>151</v>
      </c>
      <c r="B272" s="44" t="s">
        <v>104</v>
      </c>
      <c r="C272" s="45">
        <v>20</v>
      </c>
      <c r="D272" s="45">
        <v>55403</v>
      </c>
      <c r="E272" s="44" t="s">
        <v>159</v>
      </c>
      <c r="F272" s="44"/>
      <c r="G272" s="46"/>
      <c r="H272" s="47"/>
      <c r="I272" s="50">
        <v>10000</v>
      </c>
    </row>
    <row r="273" spans="1:9">
      <c r="A273" s="44" t="s">
        <v>151</v>
      </c>
      <c r="B273" s="44" t="s">
        <v>104</v>
      </c>
      <c r="C273" s="45">
        <v>20</v>
      </c>
      <c r="D273" s="45">
        <v>55409</v>
      </c>
      <c r="E273" s="44" t="s">
        <v>337</v>
      </c>
      <c r="F273" s="44"/>
      <c r="G273" s="46"/>
      <c r="H273" s="47"/>
      <c r="I273" s="50">
        <v>7000</v>
      </c>
    </row>
    <row r="274" spans="1:9">
      <c r="A274" s="44" t="s">
        <v>151</v>
      </c>
      <c r="B274" s="44" t="s">
        <v>104</v>
      </c>
      <c r="C274" s="45">
        <v>20</v>
      </c>
      <c r="D274" s="45">
        <v>550001</v>
      </c>
      <c r="E274" s="44" t="s">
        <v>15</v>
      </c>
      <c r="F274" s="44"/>
      <c r="G274" s="46"/>
      <c r="H274" s="47"/>
      <c r="I274" s="50">
        <v>3000</v>
      </c>
    </row>
    <row r="275" spans="1:9">
      <c r="A275" s="44" t="s">
        <v>151</v>
      </c>
      <c r="B275" s="44" t="s">
        <v>104</v>
      </c>
      <c r="C275" s="45">
        <v>20</v>
      </c>
      <c r="D275" s="45">
        <v>550040</v>
      </c>
      <c r="E275" s="44" t="s">
        <v>354</v>
      </c>
      <c r="F275" s="46"/>
      <c r="G275" s="46" t="s">
        <v>154</v>
      </c>
      <c r="H275" s="52" t="s">
        <v>283</v>
      </c>
      <c r="I275" s="50">
        <v>882</v>
      </c>
    </row>
    <row r="276" spans="1:9">
      <c r="A276" s="44" t="s">
        <v>151</v>
      </c>
      <c r="B276" s="44" t="s">
        <v>104</v>
      </c>
      <c r="C276" s="45">
        <v>20</v>
      </c>
      <c r="D276" s="45">
        <v>55132600</v>
      </c>
      <c r="E276" s="44" t="s">
        <v>352</v>
      </c>
      <c r="F276" s="44"/>
      <c r="G276" s="46"/>
      <c r="H276" s="47"/>
      <c r="I276" s="50">
        <v>10000</v>
      </c>
    </row>
    <row r="277" spans="1:9">
      <c r="A277" s="44" t="s">
        <v>151</v>
      </c>
      <c r="B277" s="44" t="s">
        <v>104</v>
      </c>
      <c r="C277" s="45">
        <v>20</v>
      </c>
      <c r="D277" s="45">
        <v>55132900</v>
      </c>
      <c r="E277" s="44" t="s">
        <v>351</v>
      </c>
      <c r="F277" s="44"/>
      <c r="G277" s="46"/>
      <c r="H277" s="47"/>
      <c r="I277" s="50">
        <v>5000</v>
      </c>
    </row>
    <row r="278" spans="1:9">
      <c r="A278" s="44" t="s">
        <v>151</v>
      </c>
      <c r="B278" s="44" t="s">
        <v>104</v>
      </c>
      <c r="C278" s="45">
        <v>20</v>
      </c>
      <c r="D278" s="45">
        <v>55399005</v>
      </c>
      <c r="E278" s="44" t="s">
        <v>155</v>
      </c>
      <c r="F278" s="44"/>
      <c r="G278" s="46"/>
      <c r="H278" s="47"/>
      <c r="I278" s="50">
        <v>2000</v>
      </c>
    </row>
    <row r="279" spans="1:9">
      <c r="A279" s="44" t="s">
        <v>151</v>
      </c>
      <c r="B279" s="44" t="s">
        <v>109</v>
      </c>
      <c r="C279" s="45">
        <v>20</v>
      </c>
      <c r="D279" s="45">
        <v>15</v>
      </c>
      <c r="E279" s="46" t="s">
        <v>148</v>
      </c>
      <c r="F279" s="46" t="s">
        <v>74</v>
      </c>
      <c r="G279" s="46" t="s">
        <v>285</v>
      </c>
      <c r="H279" s="52" t="s">
        <v>286</v>
      </c>
      <c r="I279" s="50">
        <v>58000</v>
      </c>
    </row>
    <row r="280" spans="1:9">
      <c r="A280" s="44" t="s">
        <v>151</v>
      </c>
      <c r="B280" s="44" t="s">
        <v>109</v>
      </c>
      <c r="C280" s="45">
        <v>20</v>
      </c>
      <c r="D280" s="45">
        <v>5514</v>
      </c>
      <c r="E280" s="46" t="s">
        <v>23</v>
      </c>
      <c r="F280" s="44"/>
      <c r="G280" s="46"/>
      <c r="H280" s="47"/>
      <c r="I280" s="50">
        <v>3000</v>
      </c>
    </row>
    <row r="281" spans="1:9">
      <c r="A281" s="44" t="s">
        <v>151</v>
      </c>
      <c r="B281" s="44" t="s">
        <v>109</v>
      </c>
      <c r="C281" s="45">
        <v>20</v>
      </c>
      <c r="D281" s="45">
        <v>5515</v>
      </c>
      <c r="E281" s="44" t="s">
        <v>160</v>
      </c>
      <c r="F281" s="44"/>
      <c r="G281" s="46"/>
      <c r="H281" s="47"/>
      <c r="I281" s="50">
        <v>47000</v>
      </c>
    </row>
    <row r="282" spans="1:9">
      <c r="A282" s="44" t="s">
        <v>151</v>
      </c>
      <c r="B282" s="44" t="s">
        <v>109</v>
      </c>
      <c r="C282" s="45">
        <v>20</v>
      </c>
      <c r="D282" s="45">
        <v>55403</v>
      </c>
      <c r="E282" s="44" t="s">
        <v>159</v>
      </c>
      <c r="F282" s="44"/>
      <c r="G282" s="46"/>
      <c r="H282" s="47"/>
      <c r="I282" s="50">
        <v>40000</v>
      </c>
    </row>
    <row r="283" spans="1:9">
      <c r="A283" s="44" t="s">
        <v>151</v>
      </c>
      <c r="B283" s="44" t="s">
        <v>109</v>
      </c>
      <c r="C283" s="45">
        <v>20</v>
      </c>
      <c r="D283" s="45">
        <v>55409</v>
      </c>
      <c r="E283" s="46" t="s">
        <v>303</v>
      </c>
      <c r="F283" s="46"/>
      <c r="G283" s="46" t="s">
        <v>161</v>
      </c>
      <c r="H283" s="52" t="s">
        <v>287</v>
      </c>
      <c r="I283" s="50">
        <v>10577</v>
      </c>
    </row>
    <row r="284" spans="1:9">
      <c r="A284" s="44" t="s">
        <v>151</v>
      </c>
      <c r="B284" s="44" t="s">
        <v>109</v>
      </c>
      <c r="C284" s="45">
        <v>20</v>
      </c>
      <c r="D284" s="45">
        <v>550001</v>
      </c>
      <c r="E284" s="44" t="s">
        <v>15</v>
      </c>
      <c r="F284" s="44"/>
      <c r="G284" s="46"/>
      <c r="H284" s="47"/>
      <c r="I284" s="50">
        <v>3447</v>
      </c>
    </row>
    <row r="285" spans="1:9">
      <c r="A285" s="44" t="s">
        <v>151</v>
      </c>
      <c r="B285" s="44" t="s">
        <v>110</v>
      </c>
      <c r="C285" s="45">
        <v>20</v>
      </c>
      <c r="D285" s="45">
        <v>15</v>
      </c>
      <c r="E285" s="46" t="s">
        <v>148</v>
      </c>
      <c r="F285" s="46" t="s">
        <v>74</v>
      </c>
      <c r="G285" s="46" t="s">
        <v>162</v>
      </c>
      <c r="H285" s="52" t="s">
        <v>288</v>
      </c>
      <c r="I285" s="50">
        <v>182882</v>
      </c>
    </row>
    <row r="286" spans="1:9">
      <c r="A286" s="44" t="s">
        <v>151</v>
      </c>
      <c r="B286" s="44" t="s">
        <v>110</v>
      </c>
      <c r="C286" s="45">
        <v>20</v>
      </c>
      <c r="D286" s="45">
        <v>550001</v>
      </c>
      <c r="E286" s="44" t="s">
        <v>15</v>
      </c>
      <c r="F286" s="44"/>
      <c r="G286" s="46"/>
      <c r="H286" s="47"/>
      <c r="I286" s="50">
        <v>1200</v>
      </c>
    </row>
    <row r="287" spans="1:9">
      <c r="A287" s="44" t="s">
        <v>151</v>
      </c>
      <c r="B287" s="44" t="s">
        <v>110</v>
      </c>
      <c r="C287" s="45">
        <v>20</v>
      </c>
      <c r="D287" s="45">
        <v>55132900</v>
      </c>
      <c r="E287" s="44" t="s">
        <v>351</v>
      </c>
      <c r="F287" s="46" t="s">
        <v>71</v>
      </c>
      <c r="G287" s="46" t="s">
        <v>72</v>
      </c>
      <c r="H287" s="47"/>
      <c r="I287" s="50">
        <v>999.9</v>
      </c>
    </row>
    <row r="288" spans="1:9">
      <c r="A288" s="44" t="s">
        <v>151</v>
      </c>
      <c r="B288" s="44" t="s">
        <v>110</v>
      </c>
      <c r="C288" s="45">
        <v>20</v>
      </c>
      <c r="D288" s="45">
        <v>55132900</v>
      </c>
      <c r="E288" s="44" t="s">
        <v>351</v>
      </c>
      <c r="F288" s="44"/>
      <c r="G288" s="46"/>
      <c r="H288" s="47"/>
      <c r="I288" s="50">
        <v>26234</v>
      </c>
    </row>
    <row r="289" spans="1:9">
      <c r="A289" s="44" t="s">
        <v>163</v>
      </c>
      <c r="B289" s="44" t="s">
        <v>289</v>
      </c>
      <c r="C289" s="45">
        <v>20</v>
      </c>
      <c r="D289" s="45">
        <v>5514</v>
      </c>
      <c r="E289" s="46" t="s">
        <v>335</v>
      </c>
      <c r="F289" s="44"/>
      <c r="G289" s="46"/>
      <c r="H289" s="47"/>
      <c r="I289" s="50">
        <v>14000</v>
      </c>
    </row>
    <row r="290" spans="1:9">
      <c r="A290" s="44" t="s">
        <v>163</v>
      </c>
      <c r="B290" s="44" t="s">
        <v>289</v>
      </c>
      <c r="C290" s="45">
        <v>20</v>
      </c>
      <c r="D290" s="45">
        <v>550001</v>
      </c>
      <c r="E290" s="44" t="s">
        <v>15</v>
      </c>
      <c r="F290" s="44"/>
      <c r="G290" s="46"/>
      <c r="H290" s="47"/>
      <c r="I290" s="50">
        <v>900</v>
      </c>
    </row>
    <row r="291" spans="1:9">
      <c r="A291" s="44" t="s">
        <v>163</v>
      </c>
      <c r="B291" s="44" t="s">
        <v>289</v>
      </c>
      <c r="C291" s="45">
        <v>20</v>
      </c>
      <c r="D291" s="45">
        <v>550050</v>
      </c>
      <c r="E291" s="44" t="s">
        <v>49</v>
      </c>
      <c r="F291" s="44"/>
      <c r="G291" s="46"/>
      <c r="H291" s="47"/>
      <c r="I291" s="50">
        <v>8000</v>
      </c>
    </row>
    <row r="292" spans="1:9">
      <c r="A292" s="44" t="s">
        <v>163</v>
      </c>
      <c r="B292" s="55" t="s">
        <v>289</v>
      </c>
      <c r="C292" s="45">
        <v>20</v>
      </c>
      <c r="D292" s="45">
        <v>608</v>
      </c>
      <c r="E292" s="44" t="s">
        <v>164</v>
      </c>
      <c r="F292" s="44"/>
      <c r="G292" s="46"/>
      <c r="H292" s="47"/>
      <c r="I292" s="50">
        <v>24309.9</v>
      </c>
    </row>
    <row r="293" spans="1:9">
      <c r="A293" s="56"/>
      <c r="I293" s="54"/>
    </row>
    <row r="294" spans="1:9">
      <c r="A294" s="57"/>
      <c r="B294" s="58" t="s">
        <v>324</v>
      </c>
      <c r="C294" s="59"/>
      <c r="D294" s="59"/>
      <c r="E294" s="60"/>
      <c r="F294" s="61"/>
      <c r="G294" s="61"/>
      <c r="H294" s="61"/>
      <c r="I294" s="62">
        <f>I300</f>
        <v>58208695.60583327</v>
      </c>
    </row>
    <row r="295" spans="1:9">
      <c r="A295" s="63"/>
      <c r="B295" s="64"/>
      <c r="C295" s="65">
        <v>20</v>
      </c>
      <c r="D295" s="65">
        <v>55</v>
      </c>
      <c r="E295" s="66" t="s">
        <v>330</v>
      </c>
      <c r="F295" s="67"/>
      <c r="G295" s="67"/>
      <c r="H295" s="67"/>
      <c r="I295" s="68">
        <f>I294-I296-I297-I298</f>
        <v>39973674.545833267</v>
      </c>
    </row>
    <row r="296" spans="1:9">
      <c r="A296" s="63"/>
      <c r="B296" s="64"/>
      <c r="C296" s="65">
        <v>10</v>
      </c>
      <c r="D296" s="65">
        <v>55</v>
      </c>
      <c r="E296" s="69"/>
      <c r="F296" s="67" t="s">
        <v>44</v>
      </c>
      <c r="G296" s="67"/>
      <c r="H296" s="67"/>
      <c r="I296" s="68">
        <f>SUMIF($F$6:$F$292,F296,$I$6:$I$292)</f>
        <v>50000</v>
      </c>
    </row>
    <row r="297" spans="1:9">
      <c r="A297" s="63"/>
      <c r="B297" s="64"/>
      <c r="C297" s="65">
        <v>20</v>
      </c>
      <c r="D297" s="65">
        <v>55</v>
      </c>
      <c r="E297" s="69" t="s">
        <v>72</v>
      </c>
      <c r="F297" s="67" t="s">
        <v>71</v>
      </c>
      <c r="G297" s="67"/>
      <c r="H297" s="67"/>
      <c r="I297" s="68">
        <f>SUMIF($F$6:$F$292,F297,$I$6:$I$292)</f>
        <v>10493172.9</v>
      </c>
    </row>
    <row r="298" spans="1:9">
      <c r="A298" s="57"/>
      <c r="B298" s="59"/>
      <c r="C298" s="76">
        <v>10</v>
      </c>
      <c r="D298" s="76">
        <v>55</v>
      </c>
      <c r="E298" s="77"/>
      <c r="F298" s="61" t="s">
        <v>47</v>
      </c>
      <c r="G298" s="61"/>
      <c r="H298" s="61"/>
      <c r="I298" s="62">
        <f>SUMIF($F$6:$F$292,F298,$I$6:$I$292)</f>
        <v>7691848.160000002</v>
      </c>
    </row>
    <row r="299" spans="1:9" ht="15" thickBot="1">
      <c r="A299" s="70" t="s">
        <v>326</v>
      </c>
      <c r="B299" s="71" t="s">
        <v>359</v>
      </c>
      <c r="C299" s="71"/>
      <c r="D299" s="71"/>
      <c r="E299" s="72"/>
      <c r="F299" s="73"/>
      <c r="G299" s="73"/>
      <c r="H299" s="73"/>
      <c r="I299" s="74">
        <f>SUM(I6:I292)</f>
        <v>64146597.365833268</v>
      </c>
    </row>
    <row r="300" spans="1:9">
      <c r="A300" s="63"/>
      <c r="B300" s="64" t="s">
        <v>327</v>
      </c>
      <c r="C300" s="64"/>
      <c r="D300" s="64"/>
      <c r="E300" s="75"/>
      <c r="F300" s="67"/>
      <c r="G300" s="67"/>
      <c r="H300" s="67"/>
      <c r="I300" s="68">
        <f>I299-I301-I302</f>
        <v>58208695.60583327</v>
      </c>
    </row>
    <row r="301" spans="1:9">
      <c r="A301" s="63"/>
      <c r="B301" s="64" t="s">
        <v>328</v>
      </c>
      <c r="C301" s="64"/>
      <c r="D301" s="64"/>
      <c r="E301" s="75"/>
      <c r="F301" s="67"/>
      <c r="G301" s="67"/>
      <c r="H301" s="67"/>
      <c r="I301" s="68">
        <f>SUMIF(D6:D292,452,I6:I292)+SUMIF(D6:D292,4134,I6:I292)+SUMIF(D6:D292,450,I6:I292)</f>
        <v>913340.14</v>
      </c>
    </row>
    <row r="302" spans="1:9">
      <c r="A302" s="63"/>
      <c r="B302" s="64" t="s">
        <v>329</v>
      </c>
      <c r="C302" s="64"/>
      <c r="D302" s="64"/>
      <c r="E302" s="75"/>
      <c r="F302" s="67"/>
      <c r="G302" s="67"/>
      <c r="H302" s="67"/>
      <c r="I302" s="68">
        <f>SUMIF(D6:D292,15,I6:I292)</f>
        <v>5024561.62</v>
      </c>
    </row>
    <row r="304" spans="1:9">
      <c r="F304" s="4"/>
    </row>
  </sheetData>
  <autoFilter ref="A5:I292" xr:uid="{836F8D83-9220-4922-961C-B8BF1DE8B59C}">
    <sortState xmlns:xlrd2="http://schemas.microsoft.com/office/spreadsheetml/2017/richdata2" ref="A191:I200">
      <sortCondition ref="D5:D292"/>
    </sortState>
  </autoFilter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BAA7A-4F71-49D0-BCB8-0376F4D91E22}">
  <dimension ref="B2:AD27"/>
  <sheetViews>
    <sheetView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22" sqref="E22"/>
    </sheetView>
  </sheetViews>
  <sheetFormatPr defaultColWidth="9.33203125" defaultRowHeight="14.4" outlineLevelCol="1"/>
  <cols>
    <col min="1" max="1" width="5.44140625" style="1" customWidth="1"/>
    <col min="2" max="2" width="9.33203125" style="1"/>
    <col min="3" max="3" width="48.109375" style="1" customWidth="1"/>
    <col min="4" max="4" width="12.44140625" style="1" customWidth="1"/>
    <col min="5" max="5" width="41.109375" style="1" customWidth="1"/>
    <col min="6" max="6" width="14" style="1" customWidth="1"/>
    <col min="7" max="7" width="12.44140625" style="1" customWidth="1"/>
    <col min="8" max="8" width="8.6640625" style="1" customWidth="1"/>
    <col min="9" max="9" width="13.44140625" style="1" customWidth="1"/>
    <col min="10" max="10" width="14.44140625" style="1" customWidth="1"/>
    <col min="11" max="11" width="15" style="1" customWidth="1"/>
    <col min="12" max="12" width="13.5546875" style="1" customWidth="1"/>
    <col min="13" max="14" width="13.44140625" style="1" customWidth="1"/>
    <col min="15" max="16" width="14.44140625" style="1" customWidth="1"/>
    <col min="17" max="22" width="14.44140625" style="1" hidden="1" customWidth="1" outlineLevel="1"/>
    <col min="23" max="23" width="18" style="1" hidden="1" customWidth="1" outlineLevel="1"/>
    <col min="24" max="24" width="14.44140625" style="1" hidden="1" customWidth="1" outlineLevel="1"/>
    <col min="25" max="25" width="13.5546875" style="1" customWidth="1" collapsed="1"/>
    <col min="26" max="26" width="13.44140625" style="21" customWidth="1"/>
    <col min="27" max="29" width="9.33203125" style="1"/>
    <col min="30" max="30" width="9.5546875" style="1" bestFit="1" customWidth="1"/>
    <col min="31" max="16384" width="9.33203125" style="1"/>
  </cols>
  <sheetData>
    <row r="2" spans="2:30" ht="18">
      <c r="C2" s="16" t="s">
        <v>189</v>
      </c>
      <c r="D2" s="16"/>
      <c r="E2" s="16"/>
      <c r="F2" s="16"/>
      <c r="G2" s="16"/>
      <c r="H2" s="16"/>
      <c r="I2" s="16"/>
      <c r="J2" s="16"/>
      <c r="K2" s="16"/>
      <c r="L2" s="17"/>
      <c r="M2" s="18"/>
      <c r="N2" s="18"/>
      <c r="O2" s="18"/>
      <c r="Z2" s="19"/>
    </row>
    <row r="3" spans="2:30">
      <c r="B3" s="5"/>
      <c r="C3" s="6"/>
      <c r="D3" s="7"/>
      <c r="E3" s="7"/>
      <c r="F3" s="7"/>
      <c r="G3" s="7"/>
      <c r="H3" s="7"/>
      <c r="I3" s="7" t="s">
        <v>190</v>
      </c>
      <c r="J3" s="7" t="s">
        <v>175</v>
      </c>
      <c r="K3" s="8" t="s">
        <v>191</v>
      </c>
      <c r="L3" s="8" t="s">
        <v>168</v>
      </c>
      <c r="M3" s="8" t="s">
        <v>176</v>
      </c>
      <c r="N3" s="9" t="s">
        <v>178</v>
      </c>
      <c r="O3" s="10" t="s">
        <v>177</v>
      </c>
      <c r="P3" s="11" t="s">
        <v>181</v>
      </c>
      <c r="Q3" s="2" t="s">
        <v>181</v>
      </c>
      <c r="R3" s="2" t="s">
        <v>186</v>
      </c>
      <c r="S3" s="2" t="s">
        <v>185</v>
      </c>
      <c r="T3" s="2" t="s">
        <v>183</v>
      </c>
      <c r="U3" s="2" t="s">
        <v>188</v>
      </c>
      <c r="V3" s="2" t="s">
        <v>187</v>
      </c>
      <c r="W3" s="2" t="s">
        <v>184</v>
      </c>
      <c r="X3" s="2" t="s">
        <v>182</v>
      </c>
      <c r="Y3" s="20"/>
    </row>
    <row r="4" spans="2:30" ht="41.4">
      <c r="B4" s="5" t="s">
        <v>192</v>
      </c>
      <c r="C4" s="6" t="s">
        <v>193</v>
      </c>
      <c r="D4" s="7" t="s">
        <v>165</v>
      </c>
      <c r="E4" s="7" t="s">
        <v>5</v>
      </c>
      <c r="F4" s="7" t="s">
        <v>169</v>
      </c>
      <c r="G4" s="7" t="s">
        <v>9</v>
      </c>
      <c r="H4" s="7" t="s">
        <v>194</v>
      </c>
      <c r="I4" s="7" t="s">
        <v>195</v>
      </c>
      <c r="J4" s="7" t="s">
        <v>166</v>
      </c>
      <c r="K4" s="8" t="s">
        <v>174</v>
      </c>
      <c r="L4" s="8" t="s">
        <v>125</v>
      </c>
      <c r="M4" s="8" t="s">
        <v>196</v>
      </c>
      <c r="N4" s="9" t="s">
        <v>197</v>
      </c>
      <c r="O4" s="10" t="s">
        <v>198</v>
      </c>
      <c r="P4" s="11" t="s">
        <v>199</v>
      </c>
      <c r="Q4" s="2" t="s">
        <v>200</v>
      </c>
      <c r="R4" s="2" t="s">
        <v>201</v>
      </c>
      <c r="S4" s="2" t="s">
        <v>202</v>
      </c>
      <c r="T4" s="2" t="s">
        <v>203</v>
      </c>
      <c r="U4" s="2" t="s">
        <v>204</v>
      </c>
      <c r="V4" s="2" t="s">
        <v>205</v>
      </c>
      <c r="W4" s="2" t="s">
        <v>179</v>
      </c>
      <c r="X4" s="2" t="s">
        <v>180</v>
      </c>
      <c r="Y4" s="12" t="s">
        <v>0</v>
      </c>
      <c r="Z4" s="3" t="s">
        <v>206</v>
      </c>
    </row>
    <row r="5" spans="2:30" ht="15.75" customHeight="1">
      <c r="B5" s="22" t="s">
        <v>16</v>
      </c>
      <c r="C5" s="23" t="s">
        <v>207</v>
      </c>
      <c r="D5" s="23">
        <v>5521</v>
      </c>
      <c r="E5" s="23" t="s">
        <v>208</v>
      </c>
      <c r="F5" s="24">
        <v>55210000</v>
      </c>
      <c r="G5" s="25" t="s">
        <v>13</v>
      </c>
      <c r="H5" s="26">
        <v>20</v>
      </c>
      <c r="I5" s="27"/>
      <c r="J5" s="27"/>
      <c r="K5" s="27"/>
      <c r="L5" s="27"/>
      <c r="M5" s="27"/>
      <c r="N5" s="27"/>
      <c r="O5" s="27"/>
      <c r="P5" s="28"/>
      <c r="Q5" s="27"/>
      <c r="R5" s="27"/>
      <c r="S5" s="27"/>
      <c r="T5" s="27"/>
      <c r="U5" s="27"/>
      <c r="V5" s="27"/>
      <c r="W5" s="27"/>
      <c r="X5" s="27"/>
      <c r="Y5" s="29">
        <f>I5+J5+K5+L5+M5+N5+O5+P5</f>
        <v>0</v>
      </c>
      <c r="Z5" s="30" t="e">
        <f>Y5-'PPA 2026 EA'!#REF!</f>
        <v>#REF!</v>
      </c>
    </row>
    <row r="6" spans="2:30" ht="15.75" customHeight="1">
      <c r="B6" s="22" t="s">
        <v>16</v>
      </c>
      <c r="C6" s="31" t="s">
        <v>209</v>
      </c>
      <c r="D6" s="23">
        <v>55222001</v>
      </c>
      <c r="E6" s="31" t="s">
        <v>26</v>
      </c>
      <c r="F6" s="24">
        <v>55222001</v>
      </c>
      <c r="G6" s="25" t="s">
        <v>13</v>
      </c>
      <c r="H6" s="26">
        <v>20</v>
      </c>
      <c r="I6" s="27"/>
      <c r="J6" s="27"/>
      <c r="K6" s="27"/>
      <c r="L6" s="27"/>
      <c r="M6" s="27"/>
      <c r="N6" s="27"/>
      <c r="O6" s="27"/>
      <c r="P6" s="28"/>
      <c r="Q6" s="27"/>
      <c r="R6" s="27"/>
      <c r="S6" s="27"/>
      <c r="T6" s="27"/>
      <c r="U6" s="27"/>
      <c r="V6" s="27"/>
      <c r="W6" s="27"/>
      <c r="X6" s="27"/>
      <c r="Y6" s="29">
        <f>I6+J6+K6+L6+M6+N6+O6+P6</f>
        <v>0</v>
      </c>
      <c r="Z6" s="30" t="e">
        <f>Y6-'PPA 2026 EA'!#REF!</f>
        <v>#REF!</v>
      </c>
      <c r="AD6" s="32"/>
    </row>
    <row r="7" spans="2:30" ht="15.75" customHeight="1">
      <c r="B7" s="22" t="s">
        <v>16</v>
      </c>
      <c r="C7" s="31" t="s">
        <v>209</v>
      </c>
      <c r="D7" s="23">
        <v>55222003</v>
      </c>
      <c r="E7" s="31" t="s">
        <v>27</v>
      </c>
      <c r="F7" s="24">
        <v>55222003</v>
      </c>
      <c r="G7" s="25" t="s">
        <v>13</v>
      </c>
      <c r="H7" s="26">
        <v>20</v>
      </c>
      <c r="I7" s="27"/>
      <c r="J7" s="27"/>
      <c r="K7" s="27"/>
      <c r="L7" s="27"/>
      <c r="M7" s="27"/>
      <c r="N7" s="27"/>
      <c r="O7" s="27"/>
      <c r="P7" s="28"/>
      <c r="Q7" s="27"/>
      <c r="R7" s="27"/>
      <c r="S7" s="27"/>
      <c r="T7" s="27"/>
      <c r="U7" s="27"/>
      <c r="V7" s="27"/>
      <c r="W7" s="27"/>
      <c r="X7" s="27"/>
      <c r="Y7" s="29">
        <f t="shared" ref="Y7:Y17" si="0">I7+J7+K7+L7+M7+N7+O7+P7</f>
        <v>0</v>
      </c>
      <c r="Z7" s="30" t="e">
        <f>Y7-'PPA 2026 EA'!#REF!</f>
        <v>#REF!</v>
      </c>
      <c r="AD7" s="32"/>
    </row>
    <row r="8" spans="2:30" ht="15.75" customHeight="1">
      <c r="B8" s="33" t="s">
        <v>16</v>
      </c>
      <c r="C8" s="23" t="s">
        <v>170</v>
      </c>
      <c r="D8" s="23">
        <v>5527</v>
      </c>
      <c r="E8" s="23" t="s">
        <v>210</v>
      </c>
      <c r="F8" s="24">
        <v>55270000</v>
      </c>
      <c r="G8" s="25" t="s">
        <v>13</v>
      </c>
      <c r="H8" s="26">
        <v>20</v>
      </c>
      <c r="I8" s="27">
        <v>174267</v>
      </c>
      <c r="J8" s="27"/>
      <c r="K8" s="27"/>
      <c r="L8" s="27"/>
      <c r="M8" s="27">
        <v>72000</v>
      </c>
      <c r="N8" s="27">
        <v>46000</v>
      </c>
      <c r="O8" s="27">
        <v>20000</v>
      </c>
      <c r="P8" s="28">
        <v>20000</v>
      </c>
      <c r="Q8" s="27"/>
      <c r="R8" s="27"/>
      <c r="S8" s="27"/>
      <c r="T8" s="27"/>
      <c r="U8" s="27"/>
      <c r="V8" s="27"/>
      <c r="W8" s="27"/>
      <c r="X8" s="27"/>
      <c r="Y8" s="29">
        <f t="shared" si="0"/>
        <v>332267</v>
      </c>
      <c r="Z8" s="30" t="e">
        <f>Y8-'PPA 2026 EA'!#REF!</f>
        <v>#REF!</v>
      </c>
      <c r="AA8" s="34"/>
    </row>
    <row r="9" spans="2:30" ht="15.75" customHeight="1">
      <c r="B9" s="22" t="s">
        <v>172</v>
      </c>
      <c r="C9" s="35" t="s">
        <v>173</v>
      </c>
      <c r="D9" s="35">
        <v>550040</v>
      </c>
      <c r="E9" s="36" t="s">
        <v>211</v>
      </c>
      <c r="F9" s="37">
        <v>55004000</v>
      </c>
      <c r="G9" s="38" t="s">
        <v>13</v>
      </c>
      <c r="H9" s="39">
        <v>20</v>
      </c>
      <c r="I9" s="27"/>
      <c r="J9" s="40"/>
      <c r="K9" s="40"/>
      <c r="L9" s="40"/>
      <c r="M9" s="27"/>
      <c r="N9" s="27"/>
      <c r="O9" s="27"/>
      <c r="P9" s="28"/>
      <c r="Q9" s="40"/>
      <c r="R9" s="40"/>
      <c r="S9" s="40"/>
      <c r="T9" s="40"/>
      <c r="U9" s="40"/>
      <c r="V9" s="40"/>
      <c r="W9" s="40"/>
      <c r="X9" s="40"/>
      <c r="Y9" s="29">
        <f t="shared" si="0"/>
        <v>0</v>
      </c>
      <c r="Z9" s="30" t="e">
        <f>Y9-SUM('PPA 2026 EA'!#REF!)</f>
        <v>#REF!</v>
      </c>
    </row>
    <row r="10" spans="2:30">
      <c r="B10" s="22" t="s">
        <v>172</v>
      </c>
      <c r="C10" s="23" t="s">
        <v>173</v>
      </c>
      <c r="D10" s="23">
        <v>550041</v>
      </c>
      <c r="E10" s="23" t="s">
        <v>212</v>
      </c>
      <c r="F10" s="24">
        <v>55004100</v>
      </c>
      <c r="G10" s="25" t="s">
        <v>13</v>
      </c>
      <c r="H10" s="26">
        <v>20</v>
      </c>
      <c r="I10" s="27"/>
      <c r="J10" s="27"/>
      <c r="K10" s="27"/>
      <c r="L10" s="27"/>
      <c r="M10" s="27"/>
      <c r="N10" s="27"/>
      <c r="O10" s="27"/>
      <c r="P10" s="28"/>
      <c r="Q10" s="27"/>
      <c r="R10" s="27"/>
      <c r="S10" s="27"/>
      <c r="T10" s="27"/>
      <c r="U10" s="27"/>
      <c r="V10" s="27"/>
      <c r="W10" s="27"/>
      <c r="X10" s="27"/>
      <c r="Y10" s="29">
        <f t="shared" si="0"/>
        <v>0</v>
      </c>
      <c r="Z10" s="30" t="e">
        <f>Y10-'PPA 2026 EA'!#REF!</f>
        <v>#REF!</v>
      </c>
    </row>
    <row r="11" spans="2:30">
      <c r="B11" s="22" t="s">
        <v>172</v>
      </c>
      <c r="C11" s="35" t="s">
        <v>173</v>
      </c>
      <c r="D11" s="35">
        <v>550060</v>
      </c>
      <c r="E11" s="36" t="s">
        <v>213</v>
      </c>
      <c r="F11" s="37">
        <v>55006000</v>
      </c>
      <c r="G11" s="38" t="s">
        <v>13</v>
      </c>
      <c r="H11" s="39">
        <v>20</v>
      </c>
      <c r="I11" s="27"/>
      <c r="J11" s="40"/>
      <c r="K11" s="40"/>
      <c r="L11" s="40"/>
      <c r="M11" s="27"/>
      <c r="N11" s="27"/>
      <c r="O11" s="27"/>
      <c r="P11" s="28"/>
      <c r="Q11" s="40"/>
      <c r="R11" s="40"/>
      <c r="S11" s="40"/>
      <c r="T11" s="40"/>
      <c r="U11" s="40"/>
      <c r="V11" s="40"/>
      <c r="W11" s="40"/>
      <c r="X11" s="40"/>
      <c r="Y11" s="29">
        <f t="shared" si="0"/>
        <v>0</v>
      </c>
      <c r="Z11" s="30" t="e">
        <f>Y11-SUM('PPA 2026 EA'!#REF!)</f>
        <v>#REF!</v>
      </c>
    </row>
    <row r="12" spans="2:30">
      <c r="B12" s="22" t="s">
        <v>66</v>
      </c>
      <c r="C12" s="23" t="s">
        <v>290</v>
      </c>
      <c r="D12" s="23">
        <v>5515</v>
      </c>
      <c r="E12" s="41" t="s">
        <v>214</v>
      </c>
      <c r="F12" s="24">
        <v>55150000</v>
      </c>
      <c r="G12" s="25" t="s">
        <v>13</v>
      </c>
      <c r="H12" s="26">
        <v>20</v>
      </c>
      <c r="I12" s="27"/>
      <c r="J12" s="27"/>
      <c r="K12" s="27"/>
      <c r="L12" s="27"/>
      <c r="M12" s="27"/>
      <c r="N12" s="27"/>
      <c r="O12" s="27"/>
      <c r="P12" s="28"/>
      <c r="Q12" s="27"/>
      <c r="R12" s="27"/>
      <c r="S12" s="27"/>
      <c r="T12" s="27"/>
      <c r="U12" s="27"/>
      <c r="V12" s="27"/>
      <c r="W12" s="27"/>
      <c r="X12" s="27"/>
      <c r="Y12" s="29">
        <f t="shared" si="0"/>
        <v>0</v>
      </c>
      <c r="Z12" s="30" t="e">
        <f>Y12-'PPA 2026 EA'!#REF!</f>
        <v>#REF!</v>
      </c>
      <c r="AA12" s="34"/>
    </row>
    <row r="13" spans="2:30">
      <c r="B13" s="22" t="s">
        <v>66</v>
      </c>
      <c r="C13" s="23" t="s">
        <v>290</v>
      </c>
      <c r="D13" s="23">
        <v>550000</v>
      </c>
      <c r="E13" s="23" t="s">
        <v>53</v>
      </c>
      <c r="F13" s="24">
        <v>55000000</v>
      </c>
      <c r="G13" s="25" t="s">
        <v>13</v>
      </c>
      <c r="H13" s="26">
        <v>20</v>
      </c>
      <c r="I13" s="27"/>
      <c r="J13" s="27"/>
      <c r="K13" s="27"/>
      <c r="L13" s="27"/>
      <c r="M13" s="27"/>
      <c r="N13" s="27"/>
      <c r="O13" s="27"/>
      <c r="P13" s="28"/>
      <c r="Q13" s="27"/>
      <c r="R13" s="27"/>
      <c r="S13" s="27"/>
      <c r="T13" s="27"/>
      <c r="U13" s="27"/>
      <c r="V13" s="27"/>
      <c r="W13" s="27"/>
      <c r="X13" s="27"/>
      <c r="Y13" s="29">
        <f t="shared" si="0"/>
        <v>0</v>
      </c>
      <c r="Z13" s="30" t="e">
        <f>Y13-'PPA 2026 EA'!#REF!</f>
        <v>#REF!</v>
      </c>
    </row>
    <row r="14" spans="2:30">
      <c r="B14" s="22" t="s">
        <v>66</v>
      </c>
      <c r="C14" s="23" t="s">
        <v>290</v>
      </c>
      <c r="D14" s="23">
        <v>550010</v>
      </c>
      <c r="E14" s="23" t="s">
        <v>215</v>
      </c>
      <c r="F14" s="24">
        <v>55001000</v>
      </c>
      <c r="G14" s="25" t="s">
        <v>13</v>
      </c>
      <c r="H14" s="26">
        <v>20</v>
      </c>
      <c r="I14" s="27">
        <v>14000</v>
      </c>
      <c r="J14" s="27">
        <v>43000</v>
      </c>
      <c r="K14" s="27">
        <v>13000</v>
      </c>
      <c r="L14" s="27">
        <v>31000</v>
      </c>
      <c r="M14" s="27">
        <v>29000</v>
      </c>
      <c r="N14" s="27">
        <v>18000</v>
      </c>
      <c r="O14" s="27">
        <v>14000</v>
      </c>
      <c r="P14" s="28">
        <v>10884.8</v>
      </c>
      <c r="Q14" s="27"/>
      <c r="R14" s="27"/>
      <c r="S14" s="27"/>
      <c r="T14" s="27"/>
      <c r="U14" s="27"/>
      <c r="V14" s="27"/>
      <c r="W14" s="27"/>
      <c r="X14" s="27"/>
      <c r="Y14" s="29">
        <f t="shared" si="0"/>
        <v>172884.8</v>
      </c>
      <c r="Z14" s="30" t="e">
        <f>Y14-'PPA 2026 EA'!#REF!</f>
        <v>#REF!</v>
      </c>
    </row>
    <row r="15" spans="2:30">
      <c r="B15" s="22" t="s">
        <v>147</v>
      </c>
      <c r="C15" s="23" t="s">
        <v>167</v>
      </c>
      <c r="D15" s="23">
        <v>55030</v>
      </c>
      <c r="E15" s="23" t="s">
        <v>216</v>
      </c>
      <c r="F15" s="24">
        <v>55030101</v>
      </c>
      <c r="G15" s="25" t="s">
        <v>13</v>
      </c>
      <c r="H15" s="26">
        <v>20</v>
      </c>
      <c r="I15" s="27"/>
      <c r="J15" s="42"/>
      <c r="K15" s="42"/>
      <c r="L15" s="42"/>
      <c r="M15" s="27"/>
      <c r="N15" s="27"/>
      <c r="O15" s="27"/>
      <c r="P15" s="28"/>
      <c r="Q15" s="27"/>
      <c r="R15" s="27"/>
      <c r="S15" s="27"/>
      <c r="T15" s="27"/>
      <c r="U15" s="27"/>
      <c r="V15" s="27"/>
      <c r="W15" s="27"/>
      <c r="X15" s="27"/>
      <c r="Y15" s="29">
        <f t="shared" si="0"/>
        <v>0</v>
      </c>
      <c r="Z15" s="30" t="e">
        <f>Y15-'PPA 2026 EA'!#REF!-'PPA 2026 EA'!#REF!</f>
        <v>#REF!</v>
      </c>
    </row>
    <row r="16" spans="2:30">
      <c r="B16" s="22" t="s">
        <v>147</v>
      </c>
      <c r="C16" s="36" t="s">
        <v>167</v>
      </c>
      <c r="D16" s="35">
        <v>55409</v>
      </c>
      <c r="E16" s="36" t="s">
        <v>217</v>
      </c>
      <c r="F16" s="37">
        <v>55409000</v>
      </c>
      <c r="G16" s="38" t="s">
        <v>13</v>
      </c>
      <c r="H16" s="39">
        <v>20</v>
      </c>
      <c r="I16" s="27"/>
      <c r="J16" s="27"/>
      <c r="K16" s="27"/>
      <c r="L16" s="27"/>
      <c r="M16" s="27"/>
      <c r="N16" s="27"/>
      <c r="O16" s="27"/>
      <c r="P16" s="28"/>
      <c r="Q16" s="40"/>
      <c r="R16" s="40"/>
      <c r="S16" s="40"/>
      <c r="T16" s="40"/>
      <c r="U16" s="40"/>
      <c r="V16" s="40"/>
      <c r="W16" s="40"/>
      <c r="X16" s="40"/>
      <c r="Y16" s="29">
        <f t="shared" si="0"/>
        <v>0</v>
      </c>
      <c r="Z16" s="30" t="e">
        <f>Y16-'PPA 2026 EA'!#REF!</f>
        <v>#REF!</v>
      </c>
    </row>
    <row r="17" spans="2:29">
      <c r="B17" s="22" t="s">
        <v>151</v>
      </c>
      <c r="C17" s="23" t="s">
        <v>171</v>
      </c>
      <c r="D17" s="23">
        <v>55399001</v>
      </c>
      <c r="E17" s="23" t="s">
        <v>218</v>
      </c>
      <c r="F17" s="24">
        <v>55399001</v>
      </c>
      <c r="G17" s="25" t="s">
        <v>13</v>
      </c>
      <c r="H17" s="26">
        <v>20</v>
      </c>
      <c r="I17" s="27"/>
      <c r="J17" s="27"/>
      <c r="K17" s="27"/>
      <c r="L17" s="27"/>
      <c r="M17" s="27"/>
      <c r="N17" s="27"/>
      <c r="O17" s="27"/>
      <c r="P17" s="28"/>
      <c r="Q17" s="27"/>
      <c r="R17" s="27"/>
      <c r="S17" s="27"/>
      <c r="T17" s="27"/>
      <c r="U17" s="27"/>
      <c r="V17" s="27"/>
      <c r="W17" s="27"/>
      <c r="X17" s="27"/>
      <c r="Y17" s="29">
        <f t="shared" si="0"/>
        <v>0</v>
      </c>
      <c r="Z17" s="30" t="e">
        <f>Y17-'PPA 2026 EA'!#REF!-'PPA 2026 EA'!#REF!</f>
        <v>#REF!</v>
      </c>
    </row>
    <row r="19" spans="2:29">
      <c r="Z19" s="1"/>
    </row>
    <row r="20" spans="2:29">
      <c r="J20" s="32"/>
      <c r="L20" s="43"/>
      <c r="Z20" s="1"/>
    </row>
    <row r="21" spans="2:29">
      <c r="J21" s="32"/>
      <c r="L21" s="43"/>
      <c r="Z21" s="1"/>
      <c r="AA21" s="21"/>
      <c r="AB21" s="21"/>
      <c r="AC21" s="21"/>
    </row>
    <row r="22" spans="2:29">
      <c r="I22" s="43"/>
      <c r="J22" s="32"/>
      <c r="L22" s="43"/>
      <c r="Z22" s="1"/>
      <c r="AA22" s="21"/>
      <c r="AB22" s="21"/>
      <c r="AC22" s="21"/>
    </row>
    <row r="23" spans="2:29">
      <c r="I23" s="43"/>
      <c r="J23" s="32"/>
      <c r="L23" s="43"/>
      <c r="Z23" s="1"/>
    </row>
    <row r="24" spans="2:29">
      <c r="I24" s="43"/>
      <c r="J24" s="32"/>
      <c r="L24" s="43"/>
      <c r="Z24" s="1"/>
    </row>
    <row r="25" spans="2:29">
      <c r="I25" s="32"/>
      <c r="J25" s="32"/>
      <c r="L25" s="43"/>
    </row>
    <row r="26" spans="2:29">
      <c r="I26" s="32"/>
      <c r="J26" s="32"/>
      <c r="L26" s="43"/>
    </row>
    <row r="27" spans="2:29">
      <c r="I27" s="32"/>
      <c r="J27" s="32"/>
      <c r="L27" s="43"/>
    </row>
  </sheetData>
  <autoFilter ref="A4:AD17" xr:uid="{FBFBAA7A-4F71-49D0-BCB8-0376F4D91E22}"/>
  <phoneticPr fontId="20" type="noConversion"/>
  <conditionalFormatting sqref="Z5:Z41">
    <cfRule type="cellIs" dxfId="1" priority="1" operator="lessThan">
      <formula>-1</formula>
    </cfRule>
    <cfRule type="cellIs" dxfId="0" priority="2" operator="greaterThan">
      <formula>1</formula>
    </cfRule>
  </conditionalFormatting>
  <pageMargins left="0.7" right="0.7" top="0.75" bottom="0.75" header="0.3" footer="0.3"/>
  <pageSetup paperSize="9" orientation="portrait" r:id="rId1"/>
  <ignoredErrors>
    <ignoredError sqref="G5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PPA 2026 EA</vt:lpstr>
      <vt:lpstr>Kululimiidid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Raavel</dc:creator>
  <cp:lastModifiedBy>Helen Rõngelep</cp:lastModifiedBy>
  <dcterms:created xsi:type="dcterms:W3CDTF">2025-05-07T08:50:20Z</dcterms:created>
  <dcterms:modified xsi:type="dcterms:W3CDTF">2026-01-16T18:10:34Z</dcterms:modified>
</cp:coreProperties>
</file>